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24226"/>
  <mc:AlternateContent xmlns:mc="http://schemas.openxmlformats.org/markup-compatibility/2006">
    <mc:Choice Requires="x15">
      <x15ac:absPath xmlns:x15ac="http://schemas.microsoft.com/office/spreadsheetml/2010/11/ac" url="https://kdzsro-my.sharepoint.com/personal/marketing_kdz_cz/Documents/Plocha/"/>
    </mc:Choice>
  </mc:AlternateContent>
  <xr:revisionPtr revIDLastSave="0" documentId="8_{E350D43B-73DE-7941-A24D-37B82E901964}" xr6:coauthVersionLast="47" xr6:coauthVersionMax="47" xr10:uidLastSave="{00000000-0000-0000-0000-000000000000}"/>
  <bookViews>
    <workbookView xWindow="0" yWindow="500" windowWidth="28800" windowHeight="16180" tabRatio="886" xr2:uid="{00000000-000D-0000-FFFF-FFFF00000000}"/>
  </bookViews>
  <sheets>
    <sheet name="Souhrn" sheetId="52" r:id="rId1"/>
    <sheet name="FYZ" sheetId="69" r:id="rId2"/>
    <sheet name="CHEM" sheetId="70" r:id="rId3"/>
    <sheet name="PC" sheetId="7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71" l="1"/>
  <c r="G60" i="71" s="1"/>
  <c r="F58" i="70"/>
  <c r="G58" i="70" s="1"/>
  <c r="F57" i="70"/>
  <c r="G57" i="70" s="1"/>
  <c r="F56" i="70"/>
  <c r="G56" i="70" s="1"/>
  <c r="F78" i="70"/>
  <c r="G78" i="70" s="1"/>
  <c r="F80" i="69"/>
  <c r="G80" i="69" s="1"/>
  <c r="F54" i="69"/>
  <c r="G54" i="69" s="1"/>
  <c r="F52" i="69"/>
  <c r="G52" i="69" s="1"/>
  <c r="F53" i="69"/>
  <c r="G53" i="69" s="1"/>
  <c r="F25" i="70"/>
  <c r="G25" i="70" s="1"/>
  <c r="F29" i="71"/>
  <c r="G29" i="71" s="1"/>
  <c r="F18" i="71"/>
  <c r="G18" i="71" s="1"/>
  <c r="F89" i="71"/>
  <c r="G89" i="71" s="1"/>
  <c r="F88" i="71"/>
  <c r="G88" i="71" s="1"/>
  <c r="F87" i="71"/>
  <c r="G87" i="71" s="1"/>
  <c r="F86" i="71"/>
  <c r="G86" i="71" s="1"/>
  <c r="F106" i="70"/>
  <c r="G106" i="70" s="1"/>
  <c r="F105" i="70"/>
  <c r="G105" i="70" s="1"/>
  <c r="F104" i="70"/>
  <c r="G104" i="70" s="1"/>
  <c r="F103" i="70"/>
  <c r="G103" i="70" s="1"/>
  <c r="F108" i="69" l="1"/>
  <c r="G108" i="69" s="1"/>
  <c r="F107" i="69"/>
  <c r="G107" i="69" s="1"/>
  <c r="F106" i="69"/>
  <c r="G106" i="69" s="1"/>
  <c r="F105" i="69"/>
  <c r="G105" i="69" s="1"/>
  <c r="F24" i="70" l="1"/>
  <c r="G24" i="70" s="1"/>
  <c r="F36" i="70"/>
  <c r="G36" i="70" s="1"/>
  <c r="F29" i="69"/>
  <c r="G29" i="69" s="1"/>
  <c r="F57" i="69"/>
  <c r="G57" i="69" s="1"/>
  <c r="F59" i="69"/>
  <c r="G59" i="69" s="1"/>
  <c r="F39" i="71"/>
  <c r="G39" i="71" s="1"/>
  <c r="F38" i="71"/>
  <c r="G38" i="71" s="1"/>
  <c r="F34" i="71"/>
  <c r="G34" i="71" s="1"/>
  <c r="F92" i="71"/>
  <c r="G92" i="71" s="1"/>
  <c r="F47" i="71" l="1"/>
  <c r="G47" i="71" s="1"/>
  <c r="F48" i="71"/>
  <c r="G48" i="71" s="1"/>
  <c r="F49" i="71"/>
  <c r="G49" i="71" s="1"/>
  <c r="F50" i="71"/>
  <c r="G50" i="71" s="1"/>
  <c r="F46" i="71"/>
  <c r="G46" i="71" s="1"/>
  <c r="F82" i="71" l="1"/>
  <c r="G82" i="71" s="1"/>
  <c r="F24" i="71"/>
  <c r="G24" i="71" s="1"/>
  <c r="F28" i="71"/>
  <c r="G28" i="71" s="1"/>
  <c r="B9" i="52"/>
  <c r="F96" i="71"/>
  <c r="G96" i="71" s="1"/>
  <c r="F95" i="71"/>
  <c r="F83" i="71"/>
  <c r="G83" i="71" s="1"/>
  <c r="F81" i="71"/>
  <c r="G81" i="71" s="1"/>
  <c r="F80" i="71"/>
  <c r="G80" i="71" s="1"/>
  <c r="F79" i="71"/>
  <c r="G79" i="71" s="1"/>
  <c r="F78" i="71"/>
  <c r="G78" i="71" s="1"/>
  <c r="F75" i="71"/>
  <c r="G75" i="71" s="1"/>
  <c r="F74" i="71"/>
  <c r="G74" i="71" s="1"/>
  <c r="F73" i="71"/>
  <c r="G73" i="71" s="1"/>
  <c r="F72" i="71"/>
  <c r="G72" i="71" s="1"/>
  <c r="F71" i="71"/>
  <c r="G71" i="71" s="1"/>
  <c r="F70" i="71"/>
  <c r="G70" i="71" s="1"/>
  <c r="F69" i="71"/>
  <c r="G69" i="71" s="1"/>
  <c r="F68" i="71"/>
  <c r="G68" i="71" s="1"/>
  <c r="F67" i="71"/>
  <c r="G67" i="71" s="1"/>
  <c r="F66" i="71"/>
  <c r="G66" i="71" s="1"/>
  <c r="F65" i="71"/>
  <c r="G65" i="71" s="1"/>
  <c r="F64" i="71"/>
  <c r="G64" i="71" s="1"/>
  <c r="F63" i="71"/>
  <c r="G63" i="71" s="1"/>
  <c r="F62" i="71"/>
  <c r="G62" i="71" s="1"/>
  <c r="F61" i="71"/>
  <c r="G61" i="71" s="1"/>
  <c r="F57" i="71"/>
  <c r="G57" i="71" s="1"/>
  <c r="F56" i="71"/>
  <c r="G56" i="71" s="1"/>
  <c r="F55" i="71"/>
  <c r="G55" i="71" s="1"/>
  <c r="F54" i="71"/>
  <c r="G54" i="71" s="1"/>
  <c r="F51" i="71"/>
  <c r="G51" i="71" s="1"/>
  <c r="F45" i="71"/>
  <c r="G45" i="71" s="1"/>
  <c r="F35" i="71"/>
  <c r="G35" i="71" s="1"/>
  <c r="F33" i="71"/>
  <c r="F30" i="71"/>
  <c r="G30" i="71" s="1"/>
  <c r="F27" i="71"/>
  <c r="G27" i="71" s="1"/>
  <c r="F23" i="71"/>
  <c r="G23" i="71" s="1"/>
  <c r="F22" i="71"/>
  <c r="G22" i="71" s="1"/>
  <c r="F21" i="71"/>
  <c r="G21" i="71" s="1"/>
  <c r="F17" i="71"/>
  <c r="G17" i="71" s="1"/>
  <c r="F16" i="71"/>
  <c r="G16" i="71" s="1"/>
  <c r="F15" i="71"/>
  <c r="G15" i="71" s="1"/>
  <c r="F14" i="71"/>
  <c r="G14" i="71" s="1"/>
  <c r="F13" i="71"/>
  <c r="G13" i="71" s="1"/>
  <c r="F12" i="71"/>
  <c r="G12" i="71" s="1"/>
  <c r="F11" i="71"/>
  <c r="G11" i="71" s="1"/>
  <c r="F10" i="71"/>
  <c r="G10" i="71" s="1"/>
  <c r="F9" i="71"/>
  <c r="G33" i="71" l="1"/>
  <c r="F40" i="71"/>
  <c r="G95" i="71"/>
  <c r="G97" i="71" s="1"/>
  <c r="F97" i="71"/>
  <c r="G9" i="71"/>
  <c r="G40" i="71" s="1"/>
  <c r="G99" i="71"/>
  <c r="C9" i="52" s="1"/>
  <c r="F47" i="70"/>
  <c r="G47" i="70" s="1"/>
  <c r="F50" i="70"/>
  <c r="G50" i="70" s="1"/>
  <c r="F49" i="70"/>
  <c r="G49" i="70" s="1"/>
  <c r="F46" i="70"/>
  <c r="G46" i="70" s="1"/>
  <c r="F42" i="70"/>
  <c r="G42" i="70" s="1"/>
  <c r="F35" i="70"/>
  <c r="G35" i="70" s="1"/>
  <c r="F30" i="70"/>
  <c r="G30" i="70" s="1"/>
  <c r="B8" i="52"/>
  <c r="F110" i="70"/>
  <c r="G110" i="70" s="1"/>
  <c r="F109" i="70"/>
  <c r="G109" i="70" s="1"/>
  <c r="F100" i="70"/>
  <c r="G100" i="70" s="1"/>
  <c r="F99" i="70"/>
  <c r="G99" i="70" s="1"/>
  <c r="F98" i="70"/>
  <c r="G98" i="70" s="1"/>
  <c r="F97" i="70"/>
  <c r="G97" i="70" s="1"/>
  <c r="F96" i="70"/>
  <c r="G96" i="70" s="1"/>
  <c r="F93" i="70"/>
  <c r="G93" i="70" s="1"/>
  <c r="F92" i="70"/>
  <c r="G92" i="70" s="1"/>
  <c r="F91" i="70"/>
  <c r="G91" i="70" s="1"/>
  <c r="F90" i="70"/>
  <c r="G90" i="70" s="1"/>
  <c r="F89" i="70"/>
  <c r="G89" i="70" s="1"/>
  <c r="F88" i="70"/>
  <c r="G88" i="70" s="1"/>
  <c r="F87" i="70"/>
  <c r="G87" i="70" s="1"/>
  <c r="F86" i="70"/>
  <c r="G86" i="70" s="1"/>
  <c r="F85" i="70"/>
  <c r="G85" i="70" s="1"/>
  <c r="F84" i="70"/>
  <c r="G84" i="70" s="1"/>
  <c r="F83" i="70"/>
  <c r="G83" i="70" s="1"/>
  <c r="F82" i="70"/>
  <c r="G82" i="70" s="1"/>
  <c r="F81" i="70"/>
  <c r="G81" i="70" s="1"/>
  <c r="F80" i="70"/>
  <c r="G80" i="70" s="1"/>
  <c r="F79" i="70"/>
  <c r="G79" i="70" s="1"/>
  <c r="F77" i="70"/>
  <c r="G77" i="70" s="1"/>
  <c r="F76" i="70"/>
  <c r="G76" i="70" s="1"/>
  <c r="F73" i="70"/>
  <c r="G73" i="70" s="1"/>
  <c r="F72" i="70"/>
  <c r="G72" i="70" s="1"/>
  <c r="F71" i="70"/>
  <c r="G71" i="70" s="1"/>
  <c r="F70" i="70"/>
  <c r="G70" i="70" s="1"/>
  <c r="F69" i="70"/>
  <c r="G69" i="70" s="1"/>
  <c r="F66" i="70"/>
  <c r="G66" i="70" s="1"/>
  <c r="F65" i="70"/>
  <c r="G65" i="70" s="1"/>
  <c r="F64" i="70"/>
  <c r="G64" i="70" s="1"/>
  <c r="F63" i="70"/>
  <c r="G63" i="70" s="1"/>
  <c r="F60" i="70"/>
  <c r="G60" i="70" s="1"/>
  <c r="F59" i="70"/>
  <c r="G59" i="70" s="1"/>
  <c r="F48" i="70"/>
  <c r="G48" i="70" s="1"/>
  <c r="F45" i="70"/>
  <c r="G45" i="70" s="1"/>
  <c r="F41" i="70"/>
  <c r="G41" i="70" s="1"/>
  <c r="F40" i="70"/>
  <c r="G40" i="70" s="1"/>
  <c r="F37" i="70"/>
  <c r="G37" i="70" s="1"/>
  <c r="F34" i="70"/>
  <c r="G34" i="70" s="1"/>
  <c r="F31" i="70"/>
  <c r="G31" i="70" s="1"/>
  <c r="F29" i="70"/>
  <c r="G29" i="70" s="1"/>
  <c r="F26" i="70"/>
  <c r="G26" i="70" s="1"/>
  <c r="F23" i="70"/>
  <c r="G23" i="70" s="1"/>
  <c r="F22" i="70"/>
  <c r="G22" i="70" s="1"/>
  <c r="F19" i="70"/>
  <c r="G19" i="70" s="1"/>
  <c r="F18" i="70"/>
  <c r="G18" i="70" s="1"/>
  <c r="F17" i="70"/>
  <c r="G17" i="70" s="1"/>
  <c r="F16" i="70"/>
  <c r="G16" i="70" s="1"/>
  <c r="F15" i="70"/>
  <c r="G15" i="70" s="1"/>
  <c r="F14" i="70"/>
  <c r="G14" i="70" s="1"/>
  <c r="F13" i="70"/>
  <c r="G13" i="70" s="1"/>
  <c r="F12" i="70"/>
  <c r="G12" i="70" s="1"/>
  <c r="F11" i="70"/>
  <c r="G11" i="70" s="1"/>
  <c r="F10" i="70"/>
  <c r="G10" i="70" s="1"/>
  <c r="F9" i="70"/>
  <c r="G9" i="70" s="1"/>
  <c r="G103" i="71" l="1"/>
  <c r="D9" i="52" s="1"/>
  <c r="G111" i="70"/>
  <c r="G51" i="70"/>
  <c r="G117" i="70" s="1"/>
  <c r="D8" i="52" s="1"/>
  <c r="F51" i="70"/>
  <c r="F111" i="70"/>
  <c r="G101" i="71" l="1"/>
  <c r="G113" i="70"/>
  <c r="C8" i="52" s="1"/>
  <c r="G115" i="70" l="1"/>
  <c r="F55" i="69" l="1"/>
  <c r="F61" i="69"/>
  <c r="F60" i="69"/>
  <c r="F102" i="69" l="1"/>
  <c r="G102" i="69" s="1"/>
  <c r="F101" i="69"/>
  <c r="G101" i="69" s="1"/>
  <c r="F100" i="69"/>
  <c r="G100" i="69" s="1"/>
  <c r="F99" i="69"/>
  <c r="G99" i="69" s="1"/>
  <c r="F98" i="69"/>
  <c r="G98" i="69" s="1"/>
  <c r="F78" i="69"/>
  <c r="G78" i="69" s="1"/>
  <c r="F79" i="69"/>
  <c r="G79" i="69" s="1"/>
  <c r="F82" i="69"/>
  <c r="G82" i="69" s="1"/>
  <c r="F83" i="69"/>
  <c r="G83" i="69" s="1"/>
  <c r="F84" i="69"/>
  <c r="G84" i="69" s="1"/>
  <c r="F85" i="69"/>
  <c r="G85" i="69" s="1"/>
  <c r="F86" i="69"/>
  <c r="G86" i="69" s="1"/>
  <c r="F87" i="69"/>
  <c r="G87" i="69" s="1"/>
  <c r="F88" i="69"/>
  <c r="G88" i="69" s="1"/>
  <c r="F89" i="69"/>
  <c r="G89" i="69" s="1"/>
  <c r="F90" i="69"/>
  <c r="G90" i="69" s="1"/>
  <c r="F91" i="69"/>
  <c r="G91" i="69" s="1"/>
  <c r="F92" i="69"/>
  <c r="G92" i="69" s="1"/>
  <c r="F93" i="69"/>
  <c r="G93" i="69" s="1"/>
  <c r="F94" i="69"/>
  <c r="G94" i="69" s="1"/>
  <c r="F95" i="69"/>
  <c r="G95" i="69" s="1"/>
  <c r="F81" i="69"/>
  <c r="G81" i="69" s="1"/>
  <c r="F68" i="69" l="1"/>
  <c r="G68" i="69" s="1"/>
  <c r="F36" i="69"/>
  <c r="G36" i="69" s="1"/>
  <c r="F35" i="69"/>
  <c r="G35" i="69" s="1"/>
  <c r="G60" i="69"/>
  <c r="F66" i="69"/>
  <c r="G66" i="69" s="1"/>
  <c r="F67" i="69"/>
  <c r="G67" i="69" s="1"/>
  <c r="F72" i="69"/>
  <c r="G72" i="69" s="1"/>
  <c r="F73" i="69"/>
  <c r="G73" i="69" s="1"/>
  <c r="F75" i="69"/>
  <c r="G75" i="69" s="1"/>
  <c r="F74" i="69"/>
  <c r="G74" i="69" s="1"/>
  <c r="F71" i="69"/>
  <c r="G71" i="69" s="1"/>
  <c r="F46" i="69" l="1"/>
  <c r="G46" i="69" s="1"/>
  <c r="F45" i="69"/>
  <c r="G45" i="69" s="1"/>
  <c r="F44" i="69"/>
  <c r="G44" i="69" s="1"/>
  <c r="F41" i="69"/>
  <c r="G41" i="69" s="1"/>
  <c r="F10" i="69"/>
  <c r="G10" i="69" s="1"/>
  <c r="B7" i="52" l="1"/>
  <c r="F56" i="69" l="1"/>
  <c r="F58" i="69"/>
  <c r="G58" i="69" s="1"/>
  <c r="F30" i="69"/>
  <c r="G30" i="69" s="1"/>
  <c r="F112" i="69"/>
  <c r="G112" i="69" s="1"/>
  <c r="F111" i="69"/>
  <c r="G111" i="69" s="1"/>
  <c r="F65" i="69"/>
  <c r="G65" i="69" s="1"/>
  <c r="F62" i="69"/>
  <c r="G62" i="69" s="1"/>
  <c r="G61" i="69"/>
  <c r="G55" i="69"/>
  <c r="F40" i="69"/>
  <c r="G40" i="69" s="1"/>
  <c r="F37" i="69"/>
  <c r="G37" i="69" s="1"/>
  <c r="F34" i="69"/>
  <c r="G34" i="69" s="1"/>
  <c r="F31" i="69"/>
  <c r="G31" i="69" s="1"/>
  <c r="F28" i="69"/>
  <c r="G28" i="69" s="1"/>
  <c r="F27" i="69"/>
  <c r="G27" i="69" s="1"/>
  <c r="F24" i="69"/>
  <c r="G24" i="69" s="1"/>
  <c r="F23" i="69"/>
  <c r="G23" i="69" s="1"/>
  <c r="F22" i="69"/>
  <c r="G22" i="69" s="1"/>
  <c r="F19" i="69"/>
  <c r="G19" i="69" s="1"/>
  <c r="F18" i="69"/>
  <c r="G18" i="69" s="1"/>
  <c r="F17" i="69"/>
  <c r="G17" i="69" s="1"/>
  <c r="F16" i="69"/>
  <c r="G16" i="69" s="1"/>
  <c r="F15" i="69"/>
  <c r="G15" i="69" s="1"/>
  <c r="F14" i="69"/>
  <c r="G14" i="69" s="1"/>
  <c r="F13" i="69"/>
  <c r="G13" i="69" s="1"/>
  <c r="F12" i="69"/>
  <c r="G12" i="69" s="1"/>
  <c r="F11" i="69"/>
  <c r="G11" i="69" s="1"/>
  <c r="F9" i="69"/>
  <c r="G56" i="69" l="1"/>
  <c r="F113" i="69"/>
  <c r="F47" i="69"/>
  <c r="G9" i="69"/>
  <c r="G115" i="69" l="1"/>
  <c r="G47" i="69"/>
  <c r="G113" i="69"/>
  <c r="G119" i="69"/>
  <c r="C7" i="52" l="1"/>
  <c r="C11" i="52" s="1"/>
  <c r="D13" i="52" s="1"/>
  <c r="D7" i="52"/>
  <c r="D11" i="52" s="1"/>
  <c r="G117" i="69"/>
  <c r="D17" i="52" l="1"/>
  <c r="D15" i="52" l="1"/>
</calcChain>
</file>

<file path=xl/sharedStrings.xml><?xml version="1.0" encoding="utf-8"?>
<sst xmlns="http://schemas.openxmlformats.org/spreadsheetml/2006/main" count="519" uniqueCount="241">
  <si>
    <t>Položka</t>
  </si>
  <si>
    <t>ks</t>
  </si>
  <si>
    <t>Cena celkem vč. DPH</t>
  </si>
  <si>
    <t>Celkem</t>
  </si>
  <si>
    <t>Specifikace</t>
  </si>
  <si>
    <t>celkem bez DPH</t>
  </si>
  <si>
    <t>celkem s DPH</t>
  </si>
  <si>
    <t>CELKEM bez DPH</t>
  </si>
  <si>
    <t>DPH 21%</t>
  </si>
  <si>
    <t>jedn. cena bez DPH</t>
  </si>
  <si>
    <t>Celkové sestavení, vynošení, kotvení a montáž</t>
  </si>
  <si>
    <t>Rozmístění, pevná montáž</t>
  </si>
  <si>
    <t>Celková doprava dle koeficientu</t>
  </si>
  <si>
    <t>Doprava montáže</t>
  </si>
  <si>
    <t>Učebna</t>
  </si>
  <si>
    <t>Cena celkem bez DPH</t>
  </si>
  <si>
    <t>DPH</t>
  </si>
  <si>
    <t>SOUHRN ROZPOČTU</t>
  </si>
  <si>
    <t>VYBAVENÍ</t>
  </si>
  <si>
    <t>OSTATNÍ NÁKLADY</t>
  </si>
  <si>
    <t>Prohlášení o provedení tlakové zkoušky</t>
  </si>
  <si>
    <t xml:space="preserve">Provedení tlakové zkoušky </t>
  </si>
  <si>
    <t>DOPRAVA, MONTÁŽ</t>
  </si>
  <si>
    <t>Učitelská židle</t>
  </si>
  <si>
    <t>Designová učitelská židle, sedák s odolností proti prodření min. 150 tis. zátěžových cyklů, opěrák ze síťoviny, kříž pětiramenný černý plast o průměru 70cm, kolečka tvrdá - brzděná, posuv sedáku 60mm, bederní opěra výškově stavitelná, područky multifunkční, ovládací mechanika se samonastavitelným přítlakem. Min. nosnost požadujeme 120kg.</t>
  </si>
  <si>
    <t xml:space="preserve">Čtyřsvazková kabeláž pro stěnové vedení </t>
  </si>
  <si>
    <t>CYSY 3x 1,5; HDMI; USB, UTP (bm)</t>
  </si>
  <si>
    <t>Drobný instalační materiál</t>
  </si>
  <si>
    <t>Konektory, svorky, příchytky min. 20ks</t>
  </si>
  <si>
    <t>Implementace a zavedení ovládacího programu, připojení k PC</t>
  </si>
  <si>
    <t>Zprovoznění dodaných technologií</t>
  </si>
  <si>
    <t>Montáž projekční techniky</t>
  </si>
  <si>
    <t>Pevné kotvení a uvedení do provozu</t>
  </si>
  <si>
    <t xml:space="preserve">760 x 1600 x 600 mm (V x Š x H) - tolerance ±5%
Pracovní deska 25 mm s PUR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pro AV techniku: šíře 600 mm, ve spodní části jekl 40 x 20 mm, 2x stavitelné police, horizontální roletová dvířka se zámkem.
Kovové prvky budou upraveny vypalovací barvou RAL dle výběru. </t>
  </si>
  <si>
    <t>PROJEKCE A OZVUČENÍ</t>
  </si>
  <si>
    <t xml:space="preserve">Receiver </t>
  </si>
  <si>
    <t>Stereo receiver 2x 100W, konektory: 3x vstup Cinch, 1x gramofonní vstup, 1x sluchátkový vstup, 1x výstup Cinch, rozsah 20-200Hz, FM tuner</t>
  </si>
  <si>
    <t>Repro pasivní stereo 2 x 60W</t>
  </si>
  <si>
    <t>2x reproduktor výkon 2x 60W, rozsah 20Hz -20kHz, 1x propojovací kabel, 1x RCA kabel</t>
  </si>
  <si>
    <t>Konzoly pro repro 2 ks</t>
  </si>
  <si>
    <t xml:space="preserve">Stavitelná konzola ošetřená vypalovací práškovou barvou </t>
  </si>
  <si>
    <t>Montáž repro vč. kabeláží</t>
  </si>
  <si>
    <t>Instalační práce</t>
  </si>
  <si>
    <t>Učitelské PC</t>
  </si>
  <si>
    <t>Katedra multimediální</t>
  </si>
  <si>
    <t>Keramická tabule</t>
  </si>
  <si>
    <t>UČITELSKÉ PRACOVIŠTĚ</t>
  </si>
  <si>
    <t>900 x 600 x 600 mm (V x Š x H) - tolerance ±5%
Konstrukce: LTD 18 mm, hrany ABS 2 mm lepeny technologií PUR, jekl 40 x 20 mm ve spodní části mycího stolu, pracovní deska z konglomerovaného kamene o síle min. 20 mm. Keramický bílý dřez s chemicky odolnou výpustí, baterie T+S s laboratorním ramínkem s kónickým náustkem, s max. průtokem 6l/min., ve spodní části úložný prostor uzavíratelný. Kovové prvky budou upraveny vypalovací barvou RAL dle výběru.</t>
  </si>
  <si>
    <t>DEMONSTRAČNÍ PRACOVIŠTĚ</t>
  </si>
  <si>
    <t>Mycí stůl (konglomerovaný kámen)</t>
  </si>
  <si>
    <t>Skříň nízká, uzavřená, policová (konglomerovaný kámen)</t>
  </si>
  <si>
    <t>Centrálně elektricky ovládané odklopy</t>
  </si>
  <si>
    <t>elektronický zámek s ovládáním v učitelském pracovišti vč. kabel C/R 2x 0,5</t>
  </si>
  <si>
    <t>STUDENTSKÉ PRACOVIŠTĚ</t>
  </si>
  <si>
    <t xml:space="preserve">El. rozvod v katedře </t>
  </si>
  <si>
    <t>revize s vystavením revizní zprávy</t>
  </si>
  <si>
    <t>elektro - revize</t>
  </si>
  <si>
    <t xml:space="preserve">Trojsvazková kabeláž pro stěnové vedení </t>
  </si>
  <si>
    <t>CYSY 3x 1,5; HDMI; USB (bm)</t>
  </si>
  <si>
    <t xml:space="preserve">Nástavec uzavřený </t>
  </si>
  <si>
    <t>600 x 900 x 430 mm (V x Š x H) - tolerance ±5%
Konstrukce: LTD min. 18 mm, lepená konstrukce, ABS hrany. Celá konstrukce je zpevněna kovovým profilem 40 x 20 mm v horní části, plná dvířka s úchytkami a zámkem, 1x stavitelná police.</t>
  </si>
  <si>
    <t>CPU: Passmark V10 min. 12500 bodů bez přetaktování
Paměť: min. 16GB DDR4
Operační systém: plně kompatibilní s MS Windows,  s podporou připojení do domény,
 druhotná licence není přípustná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Typ panelu: IPS
Technologie podsvícení: LED
Úhlopříčka: min. 23,5"
Rozlišení: FullHD 1920x1080
Poměr stran: 16:9
Povrch displeje: Matný
Jas: min. 250 cd/m2
Kontrast: min. 1000:1
Odezva: max. 5 ms
Pozorovací úhly (Horizontál/Vertikál): min. 170° / 170°
Konektory: min. 1x HDMI
VESA kompatibilní: Ano
HDMI propojovací kabel s PC</t>
  </si>
  <si>
    <t>900 x 900 x 600 mm (V x Š x H) - tolerance ±5%
Konstrukce: LTD min. 18 mm, lepená konstrukce, 2 mm ABS hrany, pracovní deska z konglomerovaného kamene o síle min. 20 mm. Celá konstrukce je zpevněna kovovým profilem 40 x 20 mm ve spodní části. 4x rektifikační šrouby pro vyrovnání nerovností podlahy, plná dvířka s úchytkami a zámkem, 2x stavitelná police</t>
  </si>
  <si>
    <t>900 x 900 x 600 mm (V x Š x H) - tolerance ±5%
Konstrukce: LTD min. 18 mm, lepená konstrukce, 2 mm ABS hrany, pracovní deska z konglomerovaného kamene o síle min. 20 mm. Celá konstrukce je zpevněna kovovým profilem 40 x 20 mm ve spodní části. 4x rektifikační šrouby pro vyrovnání nerovností podlahy, skříň se třemi zásuvkami a úchytkami se zámkem.</t>
  </si>
  <si>
    <t>Skříň nízká, zásuvková (konglomerovaný kámen)</t>
  </si>
  <si>
    <t xml:space="preserve">Regulovatelný zdroj nízkonapěťový </t>
  </si>
  <si>
    <t>Zdroj NN 0 - 24V,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t>
  </si>
  <si>
    <t>Skříň vysoká prosklená</t>
  </si>
  <si>
    <t>Skříň vysoká prosklená, se zásuvkami</t>
  </si>
  <si>
    <t>1800 x 900 x 430 mm (V x Š x H) - tolerance ±5%
Konstrukce: LTD min. 18 mm, lepená konstrukce, 2 mm ABS hrany. Celá konstrukce je zpevněna kovovým profilem 40 x 20 mm v horní, prostřední a spodní části. 4x rektifikační šrouby.
Horní část: skleněná dvířka s úchytkami se zámkem, 2x stavitelná police
Dolní část: 3 zásuvky s úchytkami a zámkem</t>
  </si>
  <si>
    <t>1800 x 900 x 430 mm (V x Š x H) - tolerance ±5%
Konstrukce: LTD min. 18 mm, lepená konstrukce, 2 mm ABS hrany. Celá konstrukce je zpevněna kovovým profilem 40 x 20 mm v horní, prostřední a spodní části. 4x rektifikační šrouby.
Horní část: skleněná dvířka s úchytkami se zámkem, 2x stavitelná police
Dolní část: plná dvířka s úchytkami se zámkem, 2x stavitelná police</t>
  </si>
  <si>
    <t>Připojení rozvodů k žákovským pracovištím</t>
  </si>
  <si>
    <t xml:space="preserve">SCY 2 x 6 pozlacený </t>
  </si>
  <si>
    <t>NN panel se zdířkami pro jednosměrný i střídavý proud</t>
  </si>
  <si>
    <t>Kolín 3.ZŠ</t>
  </si>
  <si>
    <t>Učebna fyziky</t>
  </si>
  <si>
    <t>Rozměr tabule s křídly: 127 x 391 cm (16 : 10), 20 dotekových bodů. Dvaceti dotekové ovládání tabule umožnuje práci více uživatelů a to použitím doteku prstem, perem, popisovačem či jiným vhodným nástrojem. Všechny doteky umožnují simultánní práci více uživatelů. Keramický povrch umožnuje až dvacetiletou garanci na poškrábání a lze jej stírat běžnou stěrkou standardního popisovače keramických tabulí. USB napájení. Součástí tabule je internetový interaktivní software napsaný ve webovém programovacím jazyce, tzn. je nezávislý na operačním systému, vyžaduje pouze webový prohlížeč a připojení k internetu.
Software je určen pro práci s libovolnou interaktivní technikou. 
Funkce pro tvorbu interaktivních úloh:
- Volné kreslení perem, tužkou, zvýrazňovačem, mazání gumou
- Kreslení základních 2D a 3D objektů
- Psaní textů
- Rýsování s pomocí promítaných rýsovacích pomůcek pravítka, trojúhelníku, kružítka
- Vkládání internetových odkazů
- Animace na objektech
- Sestavení vlastního uživatelského panelu s možností trvalého umístění na popředí
- Galerie různých typů pozadí 
- Galerie znaků a obrázků
- Ukládání výukových materiálů do souborů
Funkce pro výuku:
- Rozdělení plochy tabule na 2, 3 nebo 4 samostatné části
- Tvorba testů
- Sdílení výukových materiálů se studenty, individuální nebo společná kontrola jejich práce
- Internetové konference se studenty</t>
  </si>
  <si>
    <t>Pojezd pro tabuli s konzolou</t>
  </si>
  <si>
    <t>Skrytý pružinový pojezd za plochou tabule, zvedací mechanismus v rozsahu 45 cm s nastavením síly zdvihu jednoduchým otočením stavitelné matice. Rozsah nosnosti zdvihu 20 až 130 kg. Kovová konstrukce upravena vypalovací práškovou barvou dle vzorníku RAL, konstrukce s vodícím mechanismem mimo rám vlastní tabule eliminující přenos otřesů z tabule na projektor, možnost uchycení na zeď nebo na pojízdný rám.</t>
  </si>
  <si>
    <t>Laserový projektor</t>
  </si>
  <si>
    <t>Laserový dataprojektor s technologií 3LCD, RGB se závěrkou s kapalnými krystaly, rozlišení WXGA (1280x800) 16:10 a ultrakrátkou vzdáleností. Projektor bez lampy, se svítivostí min. 3800 lumenů, kontrastní poměr min. 2 500 000:1, extrémě dlouhou životností světelného laseru min. 20 000 hodin, Audiovýstup, Audiovstup, min. 3x HDMI, VGA, repro min. 16W, korekce lichoběžníku. Včetně konzoly.</t>
  </si>
  <si>
    <t>Mycí stůl - postforming</t>
  </si>
  <si>
    <t>900 x 600 x 600 mm (V x Š x H) - tolerance ±5%
Konstrukce: LTD 18 mm, zpevněna jeklem 40 x 20 mm ve spodní části mycího stolu, pracovní deska o síle 25 mm s odolnou fólií HPL min. 0,8 mm. Keramický bílý laboratorní dřez s rovným dnem a nerezovou výpustí, baterie T+S s laboratorním ramínkem s kónickým náustkem, s max. průtokem 6l/min, ve spodní části úložný prostor uzavíratelný. Lepená konstrukce metodou PUR technologie. Kovové prvky budou upraveny vypalovací barvou RAL dle výběru.</t>
  </si>
  <si>
    <t xml:space="preserve">Stolek pro regulovatelné školní zdroje </t>
  </si>
  <si>
    <t>Skříň nízká, uzavřená, policová</t>
  </si>
  <si>
    <t>Žákovská židle</t>
  </si>
  <si>
    <t>Židle žákovská, kovová předpružená podnož - průměr trubky 22 mm, opatřená plastovými kluzáky s filcem. Povrchová úprava podnože vypalovanou práškovou barvou. Konstrukce židle musí umožňovat dynamické sezení čelem k opěráku. Plastový sedák i opěrák ze 100 % strukturovaného polypropylénu - ergonomicky tvarovaná skořepina s efektem vzduchového polštáře v barevné škále min. 6 odstínů, ve skořepině bude kruhový otvor v horní části opěradla pro snadný úchop. Velikost dle normy EN1729:1 a ČSN EN 1729:2 pro tento druh nábytku.</t>
  </si>
  <si>
    <t>VYSOKÉ SKŘÍNĚ</t>
  </si>
  <si>
    <t>NÍZKÉ SKŘÍNĚ</t>
  </si>
  <si>
    <t>Skříň nízká, zásuvková s pracovní deskou</t>
  </si>
  <si>
    <t>Skříň pod tiskárnu</t>
  </si>
  <si>
    <t>Skříň nízká, uzavřená s pracovní deskou</t>
  </si>
  <si>
    <t>900 x 900 x 430 mm (V x Š x H) - tolerance ±5%
Konstrukce: LTD min. 18 mm, lepená konstrukce, 2 mm ABS hrany. Pracovní deska o síle min. 25 mm s odolnou fólií HPL min. 0,8 mm. Konstrukce je zpevněna kovovým profilem 40 x 20 mm ve spodní části. 4x rektifikační šrouby pro vyrovnání nerovností podlahy, plná dvířka s úchytkami a zámkem, 2x stavitelná police</t>
  </si>
  <si>
    <t>900 x 900 x 430 mm (V x Š x H) - tolerance ±5%
Konstrukce: LTD min. 18 mm, lepená konstrukce, 2 mm ABS hrany. Pracovní deska o síle min. 25 mm s odolnou fólií HPL min. 0,8 mm. Konstrukce je zpevněna kovovým profilem 40 x 20 mm ve spodní části. 4x rektifikační šrouby pro vyrovnání nerovností podlahy, skříň se třemi zásuvkami a úchytkami se zámkem.</t>
  </si>
  <si>
    <t>Mobilní dobíjecí skříň pro tablety</t>
  </si>
  <si>
    <t>ZATEMNĚNÍ</t>
  </si>
  <si>
    <t>Umožňuje ovládání všech oken současně, nebo jednotlivě s možností zastavení v libovolné výšce</t>
  </si>
  <si>
    <t>Montáž el. zatemnění</t>
  </si>
  <si>
    <t>Roletové, elektrické zatemnění ve vodících lištách</t>
  </si>
  <si>
    <t>Dálkový ovladač sdružený</t>
  </si>
  <si>
    <t>2400 x 2440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</si>
  <si>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2400 x 2500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</si>
  <si>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2400 x 3010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</si>
  <si>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 xml:space="preserve">Vodoinstalace </t>
  </si>
  <si>
    <t>Montážní práce</t>
  </si>
  <si>
    <t>Napojení na stávající vpusť</t>
  </si>
  <si>
    <t xml:space="preserve">Potrubí, příchytky, držáky </t>
  </si>
  <si>
    <t>PVC potrubí Ø 50 mm</t>
  </si>
  <si>
    <t>VODOINSTALACE</t>
  </si>
  <si>
    <t>ELEKTROINSTALACE</t>
  </si>
  <si>
    <t>CYKY 3x 2,5; zásuvky 230V</t>
  </si>
  <si>
    <t>El. rozvod ve skříňce pro zdroj</t>
  </si>
  <si>
    <t>Dotykový tablet, min. 10,9" Multi‑Touch - displej s LED podsvícením a technologií IPS, min. 2360 x 1640 px, Paměť min. 64 GB, Wi-Fi 802.11ax, Bluetooth, zadní fotoaparát
min. 12MPx širokoúhlý fotoaparát, Clona min. ƒ/1,8, pětičlenný objektiv, nahrávání videa min. 4K 30fps, Přední fotoaparát min. 10 MPx. Nabíjecí a datový konektor</t>
  </si>
  <si>
    <t>Dotykový tablet</t>
  </si>
  <si>
    <t xml:space="preserve">Strhnutí PVC </t>
  </si>
  <si>
    <t>m2</t>
  </si>
  <si>
    <t>Frézování podkladu</t>
  </si>
  <si>
    <t xml:space="preserve">Zalití drážek </t>
  </si>
  <si>
    <t>Zalití drážek</t>
  </si>
  <si>
    <t>Příprava pro stěrku</t>
  </si>
  <si>
    <t>Likvidace staré krytiny a odvoz</t>
  </si>
  <si>
    <t>Penetrace a vylití stěrky</t>
  </si>
  <si>
    <t>Přebroušení stěrky a vysátí</t>
  </si>
  <si>
    <t xml:space="preserve">PVC </t>
  </si>
  <si>
    <t>m², PVC min. tloušťka 1,5 mm, reakce výrobku na oheň dle EN13501-1, protikluznost dle ČSN744507</t>
  </si>
  <si>
    <t>Lepidlo na plochu</t>
  </si>
  <si>
    <t>Pokládka a svařování</t>
  </si>
  <si>
    <t>PVC sokl</t>
  </si>
  <si>
    <t>bm</t>
  </si>
  <si>
    <t>Soklování</t>
  </si>
  <si>
    <t>Lepidlo na sokly</t>
  </si>
  <si>
    <t>Přechodová lišta</t>
  </si>
  <si>
    <t>Montáž přechodek</t>
  </si>
  <si>
    <t>PODLAHA A UČITELSKÝ STUPÍNEK</t>
  </si>
  <si>
    <t>Vybudování učitelského stupínku (m2)</t>
  </si>
  <si>
    <t>rastr z LTD min. 600x600 mm, prostupy pro vedení médií, zaklopení nášlapnou vrstvou z OSB min. 18mm. (m2)</t>
  </si>
  <si>
    <t>Demontážní práce</t>
  </si>
  <si>
    <t xml:space="preserve">Demontáž stávajícího vybavení. </t>
  </si>
  <si>
    <t>Likvidace suti</t>
  </si>
  <si>
    <t>Přistavení kontejneru a ekologická likvidace.</t>
  </si>
  <si>
    <t>Likvidace vybavení</t>
  </si>
  <si>
    <t>Přistavení kontejneru a ekologická likvidace směsného odpadu.</t>
  </si>
  <si>
    <t>Bourací práce</t>
  </si>
  <si>
    <t>Bourání, drážkování, frézování, sekání.</t>
  </si>
  <si>
    <t>Zednické zapravení</t>
  </si>
  <si>
    <t>Zabetonování drážek, prostupů a otvorů. Zapravení hrubou omítkou, štukovou omítkou, mřížková armovací umělá tkanina.</t>
  </si>
  <si>
    <t>STAVEBNÍ PŘÍPOMOC</t>
  </si>
  <si>
    <t>Školení - projekce (min. 3 hod. školení lektorem na práci s interaktivním displejem  a interaktivní tabulí)</t>
  </si>
  <si>
    <t>900 x 630 x 600 mm  (V x Š x H) - tolerance ±5%
Konstrukce: LTD 18 mm, zpevněna jeklem 40x 20 mm ve spodní části demostolu, pracovní deska o síle 25 mm s odolnou folií HPL min. 0,8 mm. V horní části 1x úložný výsuvný uzamykatelný prostor pro zabudování regulovatelného zdroje a přepínačů jednotlivých obvodů. V zadní části je osazen skrytý tunel s elektroinstalací. Ve spodní části úložný prostor uzavíratelný se stavitelnou policí. Kovové prvky budou upraveny vypalovací barvou RAL dle výběru.</t>
  </si>
  <si>
    <t>hliníková hrana se šroubovaným kotvením (m)</t>
  </si>
  <si>
    <t>Okopové lišty (m)</t>
  </si>
  <si>
    <t>Učebna chemie</t>
  </si>
  <si>
    <t xml:space="preserve">760 x 1250 x 600 mm (V x Š x H) - tolerance ±5%
Pracovní deska z min. 25 mm s odolnou fólií HPL proti oděru s ABS hranou.
Konstrukce: kovová konstrukce z profilu 40 x 20 mm se zavětrováním ocelovým perforovaným plechem s otvory min. 7 mm. Konstrukce ošetřena vypalovací práškovou barvou RAL dle výběru </t>
  </si>
  <si>
    <t xml:space="preserve">760 x 1800 x 600 mm (V x Š x H) - tolerance ±5%
Pracovní deska z min. 25 mm s odolnou fólií HPL proti oděru s ABS hranou.
Konstrukce: kovová konstrukce z profilu 40 x 20 mm se zavětrováním ocelovým perforovaným plechem s otvory min. 7 mm. Konstrukce ošetřena vypalovací práškovou barvou RAL dle výběru </t>
  </si>
  <si>
    <t>900 x 900 x 430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t>
  </si>
  <si>
    <t>2400 x 2750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</si>
  <si>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2400 x 2600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</si>
  <si>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2400 x 2400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</si>
  <si>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900 x 600 x 600 mm (V x Š x H) - tolerance ±5%
Konstrukce: LTD min. 18 mm, lepená konstrukce, 2 mm ABS hrany. Pracovní deska o síle min. 25 mm s odolnou fólií HPL min. 0,8 mm. Konstrukce je zpevněna kovovým profilem 40 x 20 mm ve spodní části. 4x rektifikační šrouby pro vyrovnání nerovností podlahy, plná dvířka s úchytkami a zámkem, 2x stavitelná police</t>
  </si>
  <si>
    <t>900 x 550 x 600 mm (V x Š x H) - tolerance ±5%
Konstrukce: LTD min. 18 mm, lepená konstrukce, 2 mm ABS hrany. Pracovní deska o síle min. 25 mm s odolnou fólií HPL min. 0,8 mm. Konstrukce je zpevněna kovovým profilem 40 x 20 mm ve spodní části. 4x rektifikační šrouby pro vyrovnání nerovností podlahy, plná dvířka s úchytkami a zámkem, 2x stavitelná police</t>
  </si>
  <si>
    <t>Počítačová učebna</t>
  </si>
  <si>
    <t>PC stůl pro dva žáky</t>
  </si>
  <si>
    <t>Žákovské PC</t>
  </si>
  <si>
    <t>CPU: Passmark V10 min. 12000 bodů bez přetaktování
Paměť: min. 8GB DDR4
Operační systém: plně kompatibilní s MS Windows,s podporou připojení do domény, druhotná licence není přípustná
Kapacita disku: min. SSD 256GB,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Typ panelu: Technologie IPS
Technologie podsvícení: LED
Viditelná úhlopříčka: 23,8 palce
Maximální přednastavené rozlišení: 1920 × 1080 při 60 Hz
Poměr stran: 16:9
Povrch displeje obrazovky: Antireflexní, matný
Jas:250 cd/m2
Kontrastní poměr: 1000:1
Doba odezvy: max. 5 ms
Pozorovací úhel: 178° / 178°
Porty: min. 1× HDMI
VESA: ANO
HDMI propojovací kabel s PC</t>
  </si>
  <si>
    <t>Katedra multimediální, rohová</t>
  </si>
  <si>
    <t>760 x 1800/2000 x 600 mm (V x Š x H)- tolerance ±5%
Prac. deska 25mm s ABS hranou. V pracovní desce stolu bude průchodka průměru 70mm pro kabeláž pro monitor. Konstrukce katedry z LTD 18mm. Pojezd pro klávesnici pod pracovní deskou.
PC box: šíře 27cm, ve spodní části jekl 40x20mm, v horní části PC boxu police, v zadní části PC boxu odvětrování perforovaným plechem (velikost otvoru min.7mm max.10mm). 
Roletová skříňka pro AV techniku: šíře 60cm, ve spodní části jekl 40x20mm, 2x stavitelné police, horizontální roletová dvířka se zámkem. Kovové prvky budou upraveny vypalovací barvou RAL dle výběru.</t>
  </si>
  <si>
    <t>Interaktivní plochý displej 75"</t>
  </si>
  <si>
    <t>Uhlopříčka min. 75" (189 cm) 
Rozlišení 3840 x 2160 pixels - 4K Ultra High Definition, vysoce přesná IR technologie, bezpečnostní sklo, display s jasem min. 400 cd/m², min.3x HDMI, DisplayPort, min. 2x USB-C, min.2x USB 3.0 typ A, min. 2x LAN RJ-45, Wi-Fi 6, OPS zásuvka, paměť min. 128GB, RAM min. 8GB, podpora EDLA, zabudované repro min. 2x20W plus subwoofer,min. 20 dotykových bodů, možnost psaní perem i prsty, min. 4x stylus, senzor pohybu, kompatibilní s Windows, Android, Mac OS X.
Včetně senzoru kvality vzduchu, který monitoruje prostředí třídy a následně analyzuje získaná data o teplotě, vlhkosti, oxidu uhličitém a pevných částicích ve vzduchu. Požadujeme kompatibilitu senzoru s interaktivním displejem.</t>
  </si>
  <si>
    <t>1200 x 3000 mm
Tabule keramická pro popis fixem, s magnetickým keramickým vysoce odolným povrchem vůči mechanickému i tepelnému poškození, bílá. Rám tabule z hliníkového profilu s plastovými rohy. Povrch tabule je určen jak pro popis fixem tak pro projekci.</t>
  </si>
  <si>
    <t>760 x 1400 x 600 mm (V x Š x H) - tolerance ±5%
Pracovní deska LTD 25 mm s PUR hranou. Konstrukce - rám z profilu 38x20 mm tvaru C s dlouhými návleky min. 25 cm pro omezení poškrábání laku, s rektifikačními šrouby, zavětrování LTD 18 mm. Kovové prvky budou upraveny vypalovací barvou RAL dle výběru. 2x uzamykatelný PC box.</t>
  </si>
  <si>
    <t>PODLAHA</t>
  </si>
  <si>
    <t>SDK příčka</t>
  </si>
  <si>
    <t>vč. UTP zásuvek</t>
  </si>
  <si>
    <t>UTP rozvody do žákovských pracovišť</t>
  </si>
  <si>
    <t>Žákovská židle - otočná, na kolečkách</t>
  </si>
  <si>
    <t>Žákovská židle na kolečkách, otočná, stabilní výškově stavitelná  pomocí plynového pístu - noha s plynovou pružinou zakončenou 5-ramenným křížem s kolečky. Konstrukce židle musí umožňovat výškovou stavitelnost v rozptylu 440 - 570 mm. Plastový sedák i opěrák ze 100% strukturovaného polypropylénu - ergonomicky tvarovaná skořepina s efektem vzduchového polštáře v barevné škále min. 6 odstínů, ve skořepině bude kruhový otvor pro snadný úchop v horní části opěradla. Prvek musí splňovat normu ČSN EN 1729:1 a ČSN EN 1729:2 pro tento druh nábytku.</t>
  </si>
  <si>
    <t>Osazení samostatné rozvodnice</t>
  </si>
  <si>
    <t>PVC zápustná rozvodnice uzavíratelná 36 modulová, 4x jistič C16A, 3x jistič B16A, 1x jistič B10A, 1x proudový chránič, 1x hlavní vypínač</t>
  </si>
  <si>
    <t>Jistič do hlavního rozvaděče</t>
  </si>
  <si>
    <t>hlavní jistič 25A (3 fázový)</t>
  </si>
  <si>
    <t>Přívod z hlavního rozvaděče (m)</t>
  </si>
  <si>
    <t>CYKY 5x6, jistič 25A,  samostatný ochranný vodič</t>
  </si>
  <si>
    <t>Zásuvky do žákovských pracovišť</t>
  </si>
  <si>
    <t>2400 x 2580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</si>
  <si>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2400 x 2280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</si>
  <si>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Klimatizace vč. instalace</t>
  </si>
  <si>
    <t>Vnitřní nástěnná klimatizační jednotka min. 260 x 820 x 200 mm, max. 45 dB, venkovní kondenzační jednotka min. 530 x 660 x 290 mm, max. 60 dB. Instalace, zprovoznění, odzkoušení.</t>
  </si>
  <si>
    <t>KLIMATIZACE</t>
  </si>
  <si>
    <t>900 x 700 x 600 mm (V x Š x H) - tolerance ±5%
Konstrukce: LTD min. 18 mm, lepená konstrukce, 2 mm ABS hrany. Pracovní deska o síle min. 25 mm s odolnou fólií HPL min. 0,8 mm. Konstrukce je zpevněna kovovým profilem 40 x 20 mm ve spodní části. 4x rektifikační šrouby pro vyrovnání nerovností podlahy, plná dvířka s úchytkami a zámkem, 2x stavitelná police</t>
  </si>
  <si>
    <t>900 x 525 x 200 mm (V x Š x H) - tolerance ±5%
Konstrukce: LTD min. 18 mm, lepená konstrukce, 2 mm ABS hrany. Pracovní deska o síle min. 25 mm s odolnou fólií HPL min. 0,8 mm. Konstrukce je zpevněna kovovým profilem 40 x 20 mm ve spodní části. 4x rektifikační šrouby pro vyrovnání nerovností podlahy, plná dvířka s úchytkami a zámkem, 2x stavitelná police</t>
  </si>
  <si>
    <t>900 x 500 x 200 mm (V x Š x H) - tolerance ±5%
Konstrukce: LTD min. 18 mm, lepená konstrukce, 2 mm ABS hrany. Pracovní deska o síle min. 25 mm s odolnou fólií HPL min. 0,8 mm. Konstrukce je zpevněna kovovým profilem 40 x 20 mm ve spodní části. 4x rektifikační šrouby pro vyrovnání nerovností podlahy, plná dvířka s úchytkami a zámkem, 2x stavitelná police</t>
  </si>
  <si>
    <t>900 x 650 x 250 mm (V x Š x H) - tolerance ±5%
Konstrukce: LTD min. 18 mm, lepená konstrukce, 2 mm ABS hrany. Pracovní deska o síle min. 25 mm s odolnou fólií HPL min. 0,8 mm. Konstrukce je zpevněna kovovým profilem 40 x 20 mm ve spodní části. 4x rektifikační šrouby pro vyrovnání nerovností podlahy, plná dvířka s úchytkami a zámkem, 2x stavitelná police</t>
  </si>
  <si>
    <t>OSTATNÍ VYBAVENÍ</t>
  </si>
  <si>
    <t>3D tiskárna s příslušenstvím</t>
  </si>
  <si>
    <t xml:space="preserve">Kompletně sestavená 3D tiskárna založená na technologii FDM.  podporované materiály tisku – min. PLA, ABS, PETG, HIPS, Flex PP, Ninjaflex, Laywood, Laybrick, Nylon, Bamboofill, Bronzefill, ASA, T-Glase, filamenty s uhlíkovým vláknem. Průměr tiskového filamentu 1,75 mm, pracovní prostor – min. (25 x 21 x 21 cm), Rozsah výšky tiskové vrstvy min. od 0,05 – 0,30 mm. Automatická vícebodová kalibrace. Senzor filamentu. USB, Wi-Fi připojení. Vyhřívaná podložka min. 120°C s odnímatelným tiskovým plátem a kompenzací studených rohů. 2 ks různých odnímatelných pružných tiskových plátů vhodných pro tisk z materiálů PLA a PETG. Jeden plát s hladkým PEI povrchem, druhý se zrnitým PEI povrchem. 
Pasivní modulární uzamykatelný box vytvářející stabilní tiskové prostředí se zvýšenou teplotou pro tisk z materiálů, které mají tendenci se při tisku deformovat, nosné části rámu a horní a dolní panel vyrobený z kovu, pokročilý filtrační systém zabraňující vypouštění či uvolňování případných mikročástic a pachů do ovzduší, mechanický zámek, osvětlení vnitřku skříně LED.
Celkem 12 balení filamentu po 1 kg a to min. 6x PLA a 6x PETG. Od každého typu filamentu mix min. 3 různých barev, průměr filamentu 1,75 mm, max. odchylka průměru vlákna 0,02 mm.
Zboží musí být vyrobeno v souladu s normami ČSN a EN, v souladu s platnými zákony ČR a dle obecně závazných a doporučených předpisů, vládních nařízení a metodik. </t>
  </si>
  <si>
    <t>Školení 3D tisku</t>
  </si>
  <si>
    <t>Školení základů 3D tisku bez omezení počtu účastníků, zkušební tisky, práce se SW pro přípravu tisku</t>
  </si>
  <si>
    <t xml:space="preserve">Mobilní dobíjecí skříň, práškově lakovaná kovová konstrukce, částěčně perforovaná. Na min. 30 ks tabletů, s funkcí dobíjení všech tabletů současně, ochrana proti přepětí, přetížení a přehřátí.  </t>
  </si>
  <si>
    <t>El. rozvod do žákovských pracovišť</t>
  </si>
  <si>
    <t>Interaktivní tabule s křídly, 16:10, 20 dotyků
(křídla zelená - oboustranně)</t>
  </si>
  <si>
    <t>Dvojlavice s elektrickým odklopem</t>
  </si>
  <si>
    <t>zásuvkový panel min. 12V</t>
  </si>
  <si>
    <t>Vyvedení NN v žákovských pracovištích</t>
  </si>
  <si>
    <t>900 x 420 x 600 mm (V x Š x H) - tolerance ±5%
Konstrukce: LTD min. 18 mm, lepená konstrukce, 2 mm ABS hrany, pracovní deska o síle 25 mm s odolnou folií HPL min. 0,8 mm. Celá konstrukce je zpevněna kovovým profilem 40 x 20 mm ve spodní části. 4x rektifikační šrouby pro vyrovnání nerovností podlahy, plná dvířka s úchytkami a zámkem, 2x stavitelná police¨.</t>
  </si>
  <si>
    <t>Regulovatelný zdroj nízkonapěťový - k 12V zásuvkám</t>
  </si>
  <si>
    <t>Interaktivní tabule s křídly, 16:10, 20 dotyků
(křídla bílá - fix)</t>
  </si>
  <si>
    <t>Dvojlavice (volně stojící)</t>
  </si>
  <si>
    <t>Trojlavice (volně stojící)</t>
  </si>
  <si>
    <t>Keramický obklad</t>
  </si>
  <si>
    <t>650 x min. 4400 mm (V x Š) - tolerance ±10%
Keramický obklad.
(nutno zaměřit na místě)</t>
  </si>
  <si>
    <t>Vyvedení NN k 12 V zásuvkám v žákovských pracovištích</t>
  </si>
  <si>
    <t>Lokální oškrábání maleb</t>
  </si>
  <si>
    <t xml:space="preserve">m², včetně penetrace a lokálního zapravení sádrou, přebroušení </t>
  </si>
  <si>
    <t>Penetrace</t>
  </si>
  <si>
    <t xml:space="preserve">m², penetrační univerzální nátěr stěn a stropů </t>
  </si>
  <si>
    <t xml:space="preserve">Malba </t>
  </si>
  <si>
    <t xml:space="preserve">m², základní bílá dvojnásobná </t>
  </si>
  <si>
    <t>radiátory, stupačky, zárubně</t>
  </si>
  <si>
    <t xml:space="preserve">Nátěry </t>
  </si>
  <si>
    <t>MALBA</t>
  </si>
  <si>
    <r>
      <t>760 x 1300 x 600 mm (V x Š x H) - tolerance ±5%
Pracovní deska z min. 25 mm s odolnou fólií HPL proti oděru s ABS hranou, s elektrickým odklopem 400 x 200 mm (s přípravou pro osazení NN panelu a</t>
    </r>
    <r>
      <rPr>
        <sz val="8"/>
        <color theme="1"/>
        <rFont val="Verdana"/>
        <family val="2"/>
        <charset val="238"/>
      </rPr>
      <t xml:space="preserve"> zásuvky 12 V</t>
    </r>
    <r>
      <rPr>
        <sz val="8"/>
        <rFont val="Verdana"/>
        <family val="2"/>
        <charset val="238"/>
      </rPr>
      <t xml:space="preserve">), vestavěný tunel pro vedení kabeláže. 
Konstrukce: kovová konstrukce z profilu 40 x 20 mm se zavětrováním ocelovým perforovaným plechem s otvory min. 7 mm. Konstrukce ošetřena vypalovací práškovou barvou RAL dle výběru </t>
    </r>
  </si>
  <si>
    <t>Školení práce s projekční technikou</t>
  </si>
  <si>
    <t>Robotická souprava s integrovanou baterií</t>
  </si>
  <si>
    <t>Mobilní robotická souprava se 2 motory, kolečka, na mechanické platformě, 3 konektory s rozhraním USB pro externí senzory a min. 5x integrované infračervené senzory, spodní senzor čáry. Obsahuje integrovanou dobíjecí baterii, bluetooth, min. 2 světla. Součástí jsou stavební prvky pro sestavení bludiště a USB kabel. Bezdrátové programování pomocí výukové aplikace.</t>
  </si>
  <si>
    <t>Senzory pro chemii - žákovká sada</t>
  </si>
  <si>
    <t>Senzory pro chemii - učitelská sada</t>
  </si>
  <si>
    <t>Školení měřicích senzorů</t>
  </si>
  <si>
    <t>Školení měřicího systému NeuLog, rozsah cca 2hod - všeobecné školení na obecnou práci se senzory, práce se senzory a PC, neomezený počet proškolených osob, místo plnění: přímo na škole</t>
  </si>
  <si>
    <t>Žákovská sada obsahuje: 
USB modul - umožňující rychlé připojení senzorů k počítači, modul baterie, senzor teploty s nerezovým čidlem s rozsahem min. -40 až 140°C, oxymetr s meřením rozpuštěného kyslíku ve vodě i ve vzduchu, pH metr s rozsahem min.0-14pH, senzor relativní vlhkosti, senzor teplot širokého rozsahu. Každý senzor musí mít procesor a flash paměť s uložením min. 5 měření přímo v senzoru. Celá měřicí sada senzorů musí být kompatibilní.</t>
  </si>
  <si>
    <t>Učitelská sada obsahuje: 
softwarovou neomezenou multilicenci v českém jazyce pro zaznamenávání a ukládání dat v reálném čase, modul baterie, WiFi komunikační modul pro zobrazení na tabletech, smartphonech, PC. Senzor teploty s nerezovým čidlem s rozsahem min. -40 až 140°C, oxymetr s meřením rozpuštěného kyslíku ve vodě i ve vzduchu, senzor relativní vlhkosti, pH metr s rozsahem min.0-14pH, senzor vodivosti, senzor teplot širokého rozsahu. Každý senzor musí mít procesor a flash paměť s uložením min. 5 měření přímo v senzoru. Celá měřicí sada senzorů musí být kompatibilní.</t>
  </si>
  <si>
    <t>hlavní jistič 20A (3 fázový)</t>
  </si>
  <si>
    <t>CYKY 5x4,  samostatný ochranný vodič</t>
  </si>
  <si>
    <t xml:space="preserve">
PVC zápustná rozvodnice uzavíratelná 36 modulová, 1x proudový chránič, 1x hlavní vypínač, 7x jistič B16A, 1x jistič C16A, 1x jistič B10A
</t>
  </si>
  <si>
    <t>760 x 800 x 600 mm (V x Š x H) - tolerance ±5%
Konstrukce: LTD min. 18 mm, lepená konstrukce, 2 mm ABS hrany. Celá konstrukce je zpevněna kovovým profilem 40 x 20 mm v horní a spodní části, rektifikační šrouby, plná dvířka s úchytkami a zámkem, stavitelná police.</t>
  </si>
  <si>
    <t>Stavební podkladová deska</t>
  </si>
  <si>
    <r>
      <t>Stavební mikroštěpková deska odolná proti vlhku, tloušťka min. 18mm. Povrchová úprava zajišťující neproznačení textury desky. (m</t>
    </r>
    <r>
      <rPr>
        <sz val="8"/>
        <rFont val="Calibri"/>
        <family val="2"/>
        <charset val="238"/>
      </rPr>
      <t>²)</t>
    </r>
  </si>
  <si>
    <t>rastr z LTD min. 600x600 mm, prostupy pro vedení médií, zaklopení nášlapnou vrstvou ze stavební podkladové desky min. 18mm. (m2)</t>
  </si>
  <si>
    <t>El. rozvod v katedře a v demo stole</t>
  </si>
  <si>
    <t xml:space="preserve">
PVC zápustná rozvodnice uzavíratelná 24 modulová, 1x proudový chránič, 1x hlavní vypínač, 4x jistič B16A, jistič B10A
</t>
  </si>
  <si>
    <t>CYKY 3x 2,5; zásuvky 230V vč. přepěťových</t>
  </si>
  <si>
    <t>Montáž SDK příčky (cca 23 m2). Jednostranná příčka ze sádrokartonu, rastr z kovových profilů. Stěrka, tmelení, výztuha pro projekci.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</si>
</sst>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0\ &quot;Kč&quot;;[Red]\-#,##0\ &quot;Kč&quot;"/>
    <numFmt numFmtId="44" formatCode="_-* #,##0.00\ &quot;Kč&quot;_-;\-* #,##0.00\ &quot;Kč&quot;_-;_-* &quot;-&quot;??\ &quot;Kč&quot;_-;_-@_-"/>
    <numFmt numFmtId="164" formatCode="_-* #,##0\ &quot;Kč&quot;_-;\-* #,##0\ &quot;Kč&quot;_-;_-* &quot;-&quot;??\ &quot;Kč&quot;_-;_-@_-"/>
    <numFmt numFmtId="165" formatCode="#,##0\ &quot;Kč&quot;"/>
    <numFmt numFmtId="166" formatCode="[$-405]General"/>
    <numFmt numFmtId="167" formatCode="&quot; &quot;#,##0.00&quot; Kč &quot;;&quot;-&quot;#,##0.00&quot; Kč &quot;;&quot; -&quot;#&quot; Kč &quot;;&quot; &quot;@&quot; &quot;"/>
    <numFmt numFmtId="168" formatCode="_ * #,##0.00_)&quot;ź&quot;_ ;_ * \(#,##0.00\)&quot;ź&quot;_ ;_ * &quot;-&quot;??_)&quot;ź&quot;_ ;_ @_ "/>
    <numFmt numFmtId="169" formatCode="_ * #,##0.00_)_ź_ ;_ * \(#,##0.00\)_ź_ ;_ * &quot;-&quot;??_)_ź_ ;_ @_ "/>
    <numFmt numFmtId="170" formatCode="#,##0\ &quot;F&quot;;\-#,##0\ &quot;F&quot;"/>
    <numFmt numFmtId="171" formatCode="#,##0\ &quot;F&quot;;[Red]\-#,##0\ &quot;F&quot;"/>
    <numFmt numFmtId="172" formatCode="#,##0.\-"/>
    <numFmt numFmtId="173" formatCode="_-* #,##0\ &quot;zł&quot;_-;\-* #,##0\ &quot;zł&quot;_-;_-* &quot;-&quot;\ &quot;zł&quot;_-;_-@_-"/>
    <numFmt numFmtId="174" formatCode="&quot;$&quot;#,##0\ ;\(&quot;$&quot;#,##0\)"/>
    <numFmt numFmtId="175" formatCode="&quot;$&quot;* #,##0.00;&quot;$&quot;* \-#,##0.00"/>
    <numFmt numFmtId="176" formatCode="&quot;$&quot;#,##0.00_);[Red]\(&quot;$&quot;#,##0.00\)"/>
    <numFmt numFmtId="177" formatCode="0.0%"/>
    <numFmt numFmtId="178" formatCode="_-* #,##0\ [$Kč-415]_-"/>
  </numFmts>
  <fonts count="75">
    <font>
      <sz val="10"/>
      <name val="Verdana"/>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8"/>
      <name val="Verdana"/>
      <family val="2"/>
      <charset val="238"/>
    </font>
    <font>
      <b/>
      <i/>
      <sz val="9"/>
      <name val="Verdana"/>
      <family val="2"/>
      <charset val="238"/>
    </font>
    <font>
      <b/>
      <u/>
      <sz val="9"/>
      <name val="Verdana"/>
      <family val="2"/>
      <charset val="238"/>
    </font>
    <font>
      <sz val="8"/>
      <name val="Verdana"/>
      <family val="2"/>
      <charset val="238"/>
    </font>
    <font>
      <u/>
      <sz val="10"/>
      <color indexed="12"/>
      <name val="Arial CE"/>
      <charset val="238"/>
    </font>
    <font>
      <sz val="10"/>
      <name val="Verdana"/>
      <family val="2"/>
      <charset val="238"/>
    </font>
    <font>
      <sz val="10"/>
      <name val="Verdana"/>
      <family val="2"/>
      <charset val="238"/>
    </font>
    <font>
      <u/>
      <sz val="10"/>
      <color indexed="12"/>
      <name val="Verdana"/>
      <family val="2"/>
      <charset val="238"/>
    </font>
    <font>
      <sz val="8"/>
      <name val="Verdana"/>
      <family val="2"/>
      <charset val="238"/>
    </font>
    <font>
      <sz val="10"/>
      <name val="Arial CE"/>
      <charset val="238"/>
    </font>
    <font>
      <i/>
      <sz val="8"/>
      <name val="Trebuchet MS"/>
      <family val="2"/>
      <charset val="238"/>
    </font>
    <font>
      <b/>
      <i/>
      <sz val="8"/>
      <name val="Trebuchet MS"/>
      <family val="2"/>
      <charset val="238"/>
    </font>
    <font>
      <sz val="10"/>
      <name val="Verdana"/>
      <family val="2"/>
      <charset val="238"/>
    </font>
    <font>
      <sz val="11"/>
      <color indexed="8"/>
      <name val="Calibri"/>
      <family val="2"/>
      <charset val="238"/>
    </font>
    <font>
      <sz val="11"/>
      <color indexed="8"/>
      <name val="Calibri"/>
      <family val="2"/>
      <charset val="238"/>
    </font>
    <font>
      <sz val="8"/>
      <name val="Verdana"/>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theme="1"/>
      <name val="Calibri"/>
      <family val="2"/>
      <charset val="238"/>
      <scheme val="minor"/>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sz val="9"/>
      <name val="Arial"/>
      <family val="2"/>
      <charset val="238"/>
    </font>
    <font>
      <b/>
      <sz val="14"/>
      <color theme="1"/>
      <name val="Verdana"/>
      <family val="2"/>
      <charset val="238"/>
    </font>
    <font>
      <sz val="10"/>
      <name val="Poppins"/>
      <charset val="238"/>
    </font>
    <font>
      <b/>
      <sz val="10"/>
      <color theme="4" tint="-0.499984740745262"/>
      <name val="Verdana"/>
      <family val="2"/>
      <charset val="238"/>
    </font>
    <font>
      <b/>
      <sz val="12"/>
      <color theme="4" tint="-0.499984740745262"/>
      <name val="Verdana"/>
      <family val="2"/>
      <charset val="238"/>
    </font>
    <font>
      <b/>
      <sz val="11"/>
      <color theme="4" tint="-0.499984740745262"/>
      <name val="Calibri"/>
      <family val="2"/>
      <scheme val="minor"/>
    </font>
    <font>
      <b/>
      <sz val="11"/>
      <color theme="4" tint="-0.499984740745262"/>
      <name val="Verdana"/>
      <family val="2"/>
      <charset val="238"/>
    </font>
    <font>
      <sz val="8"/>
      <color theme="4" tint="-0.499984740745262"/>
      <name val="Verdana"/>
      <family val="2"/>
      <charset val="238"/>
    </font>
    <font>
      <i/>
      <sz val="8"/>
      <color theme="4" tint="-0.499984740745262"/>
      <name val="Trebuchet MS"/>
      <family val="2"/>
      <charset val="238"/>
    </font>
    <font>
      <b/>
      <sz val="8"/>
      <color theme="4" tint="-0.499984740745262"/>
      <name val="Verdana"/>
      <family val="2"/>
      <charset val="238"/>
    </font>
    <font>
      <b/>
      <i/>
      <sz val="8"/>
      <color theme="4" tint="-0.499984740745262"/>
      <name val="Trebuchet MS"/>
      <family val="2"/>
      <charset val="238"/>
    </font>
    <font>
      <b/>
      <i/>
      <sz val="11"/>
      <color theme="4" tint="-0.499984740745262"/>
      <name val="Verdana"/>
      <family val="2"/>
      <charset val="238"/>
    </font>
    <font>
      <b/>
      <i/>
      <sz val="12"/>
      <color theme="4" tint="-0.499984740745262"/>
      <name val="Trebuchet MS"/>
      <family val="2"/>
      <charset val="238"/>
    </font>
    <font>
      <b/>
      <i/>
      <sz val="12"/>
      <color theme="4" tint="-0.499984740745262"/>
      <name val="Verdana"/>
      <family val="2"/>
      <charset val="238"/>
    </font>
    <font>
      <b/>
      <sz val="16"/>
      <color theme="4" tint="-0.499984740745262"/>
      <name val="Verdana"/>
      <family val="2"/>
      <charset val="238"/>
    </font>
    <font>
      <b/>
      <sz val="9"/>
      <name val="Arial CE"/>
      <family val="2"/>
      <charset val="238"/>
    </font>
    <font>
      <b/>
      <i/>
      <sz val="9"/>
      <name val="Arial CE"/>
      <family val="2"/>
      <charset val="238"/>
    </font>
    <font>
      <sz val="9"/>
      <name val="Arial CE"/>
      <charset val="238"/>
    </font>
    <font>
      <b/>
      <i/>
      <sz val="11"/>
      <name val="Arial CE"/>
      <family val="2"/>
      <charset val="238"/>
    </font>
    <font>
      <b/>
      <sz val="14"/>
      <color theme="4" tint="-0.499984740745262"/>
      <name val="Verdana"/>
      <family val="2"/>
      <charset val="238"/>
    </font>
    <font>
      <b/>
      <sz val="18"/>
      <color theme="4" tint="-0.499984740745262"/>
      <name val="Verdana"/>
      <family val="2"/>
      <charset val="238"/>
    </font>
    <font>
      <b/>
      <sz val="11"/>
      <color theme="4" tint="-0.499984740745262"/>
      <name val="Arial"/>
      <family val="2"/>
      <charset val="238"/>
    </font>
    <font>
      <sz val="8"/>
      <name val="Verdana"/>
      <family val="2"/>
      <charset val="238"/>
    </font>
    <font>
      <sz val="12"/>
      <name val="Verdana"/>
      <family val="2"/>
      <charset val="238"/>
    </font>
    <font>
      <b/>
      <i/>
      <sz val="14"/>
      <color theme="4" tint="-0.499984740745262"/>
      <name val="Verdana"/>
      <family val="2"/>
      <charset val="238"/>
    </font>
    <font>
      <sz val="8"/>
      <color theme="1"/>
      <name val="Verdana"/>
      <family val="2"/>
      <charset val="238"/>
    </font>
    <font>
      <sz val="8"/>
      <name val="Calibri"/>
      <family val="2"/>
      <charset val="23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66FF33"/>
        <bgColor indexed="64"/>
      </patternFill>
    </fill>
    <fill>
      <patternFill patternType="solid">
        <fgColor theme="2" tint="-0.249977111117893"/>
        <bgColor indexed="64"/>
      </patternFill>
    </fill>
    <fill>
      <patternFill patternType="solid">
        <fgColor rgb="FF00FF00"/>
        <bgColor indexed="64"/>
      </patternFill>
    </fill>
    <fill>
      <patternFill patternType="solid">
        <fgColor theme="0"/>
        <bgColor indexed="64"/>
      </patternFill>
    </fill>
  </fills>
  <borders count="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medium">
        <color theme="1"/>
      </bottom>
      <diagonal/>
    </border>
    <border>
      <left style="thin">
        <color theme="8" tint="-0.24994659260841701"/>
      </left>
      <right style="medium">
        <color theme="1"/>
      </right>
      <top style="thin">
        <color theme="8" tint="-0.24994659260841701"/>
      </top>
      <bottom style="medium">
        <color theme="1"/>
      </bottom>
      <diagonal/>
    </border>
    <border>
      <left style="medium">
        <color theme="1"/>
      </left>
      <right style="thin">
        <color theme="8" tint="-0.24994659260841701"/>
      </right>
      <top/>
      <bottom style="thin">
        <color theme="8" tint="-0.24994659260841701"/>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style="medium">
        <color theme="1"/>
      </right>
      <top/>
      <bottom style="thin">
        <color theme="8" tint="-0.24994659260841701"/>
      </bottom>
      <diagonal/>
    </border>
    <border>
      <left style="medium">
        <color indexed="64"/>
      </left>
      <right style="thin">
        <color indexed="64"/>
      </right>
      <top style="medium">
        <color indexed="64"/>
      </top>
      <bottom style="double">
        <color theme="1"/>
      </bottom>
      <diagonal/>
    </border>
    <border>
      <left style="thin">
        <color indexed="64"/>
      </left>
      <right style="thin">
        <color indexed="64"/>
      </right>
      <top style="medium">
        <color indexed="64"/>
      </top>
      <bottom style="double">
        <color theme="1"/>
      </bottom>
      <diagonal/>
    </border>
    <border>
      <left style="thin">
        <color indexed="64"/>
      </left>
      <right style="medium">
        <color indexed="64"/>
      </right>
      <top style="medium">
        <color indexed="64"/>
      </top>
      <bottom style="double">
        <color theme="1"/>
      </bottom>
      <diagonal/>
    </border>
    <border>
      <left style="medium">
        <color theme="1"/>
      </left>
      <right style="thin">
        <color theme="8" tint="-0.24994659260841701"/>
      </right>
      <top style="thin">
        <color theme="8" tint="-0.24994659260841701"/>
      </top>
      <bottom style="medium">
        <color theme="1"/>
      </bottom>
      <diagonal/>
    </border>
    <border>
      <left style="medium">
        <color theme="1"/>
      </left>
      <right/>
      <top style="double">
        <color theme="1"/>
      </top>
      <bottom/>
      <diagonal/>
    </border>
    <border>
      <left/>
      <right/>
      <top style="double">
        <color theme="1"/>
      </top>
      <bottom/>
      <diagonal/>
    </border>
    <border>
      <left/>
      <right style="medium">
        <color theme="1"/>
      </right>
      <top style="double">
        <color theme="1"/>
      </top>
      <bottom/>
      <diagonal/>
    </border>
    <border>
      <left style="medium">
        <color theme="1"/>
      </left>
      <right/>
      <top/>
      <bottom/>
      <diagonal/>
    </border>
    <border>
      <left/>
      <right style="medium">
        <color theme="1"/>
      </right>
      <top/>
      <bottom/>
      <diagonal/>
    </border>
    <border>
      <left style="medium">
        <color theme="1"/>
      </left>
      <right/>
      <top/>
      <bottom style="thin">
        <color theme="8" tint="-0.24994659260841701"/>
      </bottom>
      <diagonal/>
    </border>
    <border>
      <left/>
      <right/>
      <top/>
      <bottom style="thin">
        <color theme="8" tint="-0.24994659260841701"/>
      </bottom>
      <diagonal/>
    </border>
    <border>
      <left/>
      <right style="medium">
        <color theme="1"/>
      </right>
      <top/>
      <bottom style="thin">
        <color theme="8" tint="-0.24994659260841701"/>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88">
    <xf numFmtId="0" fontId="0" fillId="0" borderId="0"/>
    <xf numFmtId="168" fontId="25" fillId="0" borderId="0" applyFill="0" applyBorder="0" applyAlignment="0"/>
    <xf numFmtId="169" fontId="25" fillId="0" borderId="0" applyFill="0" applyBorder="0" applyAlignment="0"/>
    <xf numFmtId="170" fontId="25" fillId="0" borderId="0" applyFill="0" applyBorder="0" applyAlignment="0"/>
    <xf numFmtId="171" fontId="25" fillId="0" borderId="0" applyFill="0" applyBorder="0" applyAlignment="0"/>
    <xf numFmtId="0" fontId="26" fillId="0" borderId="0" applyFill="0" applyBorder="0" applyAlignment="0"/>
    <xf numFmtId="168" fontId="25" fillId="0" borderId="0" applyFill="0" applyBorder="0" applyAlignment="0"/>
    <xf numFmtId="0" fontId="26" fillId="0" borderId="0" applyFill="0" applyBorder="0" applyAlignment="0"/>
    <xf numFmtId="169" fontId="25" fillId="0" borderId="0" applyFill="0" applyBorder="0" applyAlignment="0"/>
    <xf numFmtId="38" fontId="27" fillId="0" borderId="0" applyFont="0" applyFill="0" applyBorder="0" applyAlignment="0" applyProtection="0"/>
    <xf numFmtId="40" fontId="27" fillId="0" borderId="0" applyFont="0" applyFill="0" applyBorder="0" applyAlignment="0" applyProtection="0"/>
    <xf numFmtId="172" fontId="28" fillId="0" borderId="0"/>
    <xf numFmtId="0" fontId="29" fillId="0" borderId="0" applyFont="0" applyFill="0" applyBorder="0" applyAlignment="0" applyProtection="0"/>
    <xf numFmtId="168" fontId="25" fillId="0" borderId="0" applyFont="0" applyFill="0" applyBorder="0" applyAlignment="0" applyProtection="0"/>
    <xf numFmtId="173" fontId="25" fillId="0" borderId="0" applyFont="0" applyFill="0" applyBorder="0" applyAlignment="0" applyProtection="0"/>
    <xf numFmtId="0" fontId="29" fillId="0" borderId="0" applyFont="0" applyFill="0" applyBorder="0" applyAlignment="0" applyProtection="0"/>
    <xf numFmtId="169" fontId="25" fillId="0" borderId="0" applyFont="0" applyFill="0" applyBorder="0" applyAlignment="0" applyProtection="0"/>
    <xf numFmtId="0" fontId="29" fillId="0" borderId="0" applyFont="0" applyFill="0" applyBorder="0" applyAlignment="0" applyProtection="0"/>
    <xf numFmtId="174" fontId="22" fillId="0" borderId="0" applyFont="0" applyFill="0" applyBorder="0" applyAlignment="0" applyProtection="0"/>
    <xf numFmtId="14" fontId="26" fillId="0" borderId="0" applyFill="0" applyBorder="0" applyAlignment="0"/>
    <xf numFmtId="9" fontId="22" fillId="0" borderId="0"/>
    <xf numFmtId="38" fontId="27" fillId="0" borderId="0" applyFont="0" applyFill="0" applyBorder="0" applyAlignment="0" applyProtection="0"/>
    <xf numFmtId="40" fontId="27" fillId="0" borderId="0" applyFont="0" applyFill="0" applyBorder="0" applyAlignment="0" applyProtection="0"/>
    <xf numFmtId="0" fontId="30" fillId="0" borderId="0" applyNumberFormat="0"/>
    <xf numFmtId="168" fontId="25" fillId="0" borderId="0" applyFill="0" applyBorder="0" applyAlignment="0"/>
    <xf numFmtId="169" fontId="25" fillId="0" borderId="0" applyFill="0" applyBorder="0" applyAlignment="0"/>
    <xf numFmtId="168" fontId="25" fillId="0" borderId="0" applyFill="0" applyBorder="0" applyAlignment="0"/>
    <xf numFmtId="0" fontId="31" fillId="0" borderId="0" applyFill="0" applyBorder="0" applyAlignment="0"/>
    <xf numFmtId="169" fontId="25" fillId="0" borderId="0" applyFill="0" applyBorder="0" applyAlignment="0"/>
    <xf numFmtId="167" fontId="44" fillId="0" borderId="0"/>
    <xf numFmtId="166" fontId="44" fillId="0" borderId="0"/>
    <xf numFmtId="38" fontId="32" fillId="2" borderId="0" applyNumberFormat="0" applyBorder="0" applyAlignment="0" applyProtection="0"/>
    <xf numFmtId="0" fontId="33" fillId="0" borderId="1" applyNumberFormat="0" applyAlignment="0" applyProtection="0">
      <alignment horizontal="left" vertical="center"/>
    </xf>
    <xf numFmtId="0" fontId="33" fillId="0" borderId="2">
      <alignment horizontal="left" vertical="center"/>
    </xf>
    <xf numFmtId="0" fontId="34" fillId="0" borderId="3" applyBorder="0"/>
    <xf numFmtId="0" fontId="3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5" fillId="0" borderId="0" applyNumberFormat="0" applyFill="0" applyBorder="0" applyAlignment="0" applyProtection="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6" fillId="0" borderId="0" applyNumberFormat="0" applyFill="0" applyBorder="0" applyAlignment="0" applyProtection="0"/>
    <xf numFmtId="10" fontId="32" fillId="3" borderId="4" applyNumberFormat="0" applyBorder="0" applyAlignment="0" applyProtection="0"/>
    <xf numFmtId="168" fontId="25" fillId="0" borderId="0" applyFill="0" applyBorder="0" applyAlignment="0"/>
    <xf numFmtId="169" fontId="25" fillId="0" borderId="0" applyFill="0" applyBorder="0" applyAlignment="0"/>
    <xf numFmtId="168" fontId="25" fillId="0" borderId="0" applyFill="0" applyBorder="0" applyAlignment="0"/>
    <xf numFmtId="0" fontId="36" fillId="0" borderId="0" applyFill="0" applyBorder="0" applyAlignment="0"/>
    <xf numFmtId="169" fontId="25" fillId="0" borderId="0" applyFill="0" applyBorder="0" applyAlignment="0"/>
    <xf numFmtId="175" fontId="37" fillId="0" borderId="0"/>
    <xf numFmtId="0" fontId="23" fillId="0" borderId="0" applyNumberFormat="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43" fillId="0" borderId="0" applyFont="0" applyFill="0" applyBorder="0" applyAlignment="0" applyProtection="0"/>
    <xf numFmtId="44" fontId="14"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4" fillId="0" borderId="0" applyFont="0" applyFill="0" applyBorder="0" applyAlignment="0" applyProtection="0"/>
    <xf numFmtId="44" fontId="9"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0" fontId="38" fillId="0" borderId="0"/>
    <xf numFmtId="0" fontId="22" fillId="0" borderId="0"/>
    <xf numFmtId="0" fontId="18" fillId="0" borderId="0"/>
    <xf numFmtId="0" fontId="11" fillId="0" borderId="0"/>
    <xf numFmtId="0" fontId="29" fillId="0" borderId="0"/>
    <xf numFmtId="0" fontId="11" fillId="0" borderId="0"/>
    <xf numFmtId="0" fontId="29" fillId="0" borderId="0"/>
    <xf numFmtId="0" fontId="22" fillId="0" borderId="0"/>
    <xf numFmtId="0" fontId="9" fillId="0" borderId="0"/>
    <xf numFmtId="0" fontId="22" fillId="0" borderId="0"/>
    <xf numFmtId="0" fontId="9" fillId="0" borderId="0"/>
    <xf numFmtId="0" fontId="9" fillId="0" borderId="0"/>
    <xf numFmtId="0" fontId="9" fillId="0" borderId="0"/>
    <xf numFmtId="0" fontId="43" fillId="0" borderId="0"/>
    <xf numFmtId="0" fontId="21" fillId="0" borderId="0"/>
    <xf numFmtId="0" fontId="21" fillId="0" borderId="0"/>
    <xf numFmtId="0" fontId="21" fillId="0" borderId="0"/>
    <xf numFmtId="0" fontId="12" fillId="0" borderId="0"/>
    <xf numFmtId="0" fontId="11" fillId="0" borderId="0"/>
    <xf numFmtId="0" fontId="47" fillId="0" borderId="0"/>
    <xf numFmtId="0" fontId="15" fillId="0" borderId="0"/>
    <xf numFmtId="0" fontId="47" fillId="0" borderId="0"/>
    <xf numFmtId="0" fontId="47" fillId="0" borderId="0"/>
    <xf numFmtId="0" fontId="47"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9" fillId="0" borderId="0"/>
    <xf numFmtId="0" fontId="11" fillId="0" borderId="0"/>
    <xf numFmtId="0" fontId="9" fillId="0" borderId="0"/>
    <xf numFmtId="0" fontId="11"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11" fillId="0" borderId="0"/>
    <xf numFmtId="0" fontId="11" fillId="0" borderId="0"/>
    <xf numFmtId="0" fontId="11" fillId="0" borderId="0"/>
    <xf numFmtId="0" fontId="11" fillId="0" borderId="0"/>
    <xf numFmtId="0" fontId="29" fillId="0" borderId="0"/>
    <xf numFmtId="0" fontId="43" fillId="0" borderId="0"/>
    <xf numFmtId="0" fontId="29" fillId="0" borderId="0"/>
    <xf numFmtId="0" fontId="14" fillId="0" borderId="0"/>
    <xf numFmtId="0" fontId="11" fillId="0" borderId="0"/>
    <xf numFmtId="0" fontId="9" fillId="0" borderId="0"/>
    <xf numFmtId="0" fontId="9" fillId="0" borderId="0"/>
    <xf numFmtId="0" fontId="9" fillId="0" borderId="0"/>
    <xf numFmtId="0" fontId="14" fillId="0" borderId="0"/>
    <xf numFmtId="0" fontId="9" fillId="0" borderId="0"/>
    <xf numFmtId="0" fontId="29" fillId="0" borderId="0"/>
    <xf numFmtId="0" fontId="11" fillId="0" borderId="0"/>
    <xf numFmtId="0" fontId="11" fillId="0" borderId="0"/>
    <xf numFmtId="0" fontId="29" fillId="0" borderId="0"/>
    <xf numFmtId="0" fontId="39" fillId="0" borderId="0"/>
    <xf numFmtId="177" fontId="25" fillId="0" borderId="0" applyFont="0" applyFill="0" applyBorder="0" applyAlignment="0" applyProtection="0"/>
    <xf numFmtId="0" fontId="40" fillId="0" borderId="0"/>
    <xf numFmtId="9" fontId="24" fillId="0" borderId="0" applyFont="0" applyFill="0" applyBorder="0" applyAlignment="0" applyProtection="0"/>
    <xf numFmtId="0" fontId="41" fillId="0" borderId="0"/>
    <xf numFmtId="0" fontId="42" fillId="0" borderId="0"/>
    <xf numFmtId="0" fontId="39" fillId="0" borderId="0"/>
    <xf numFmtId="0" fontId="4" fillId="0" borderId="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3" fillId="0" borderId="0"/>
    <xf numFmtId="0" fontId="9" fillId="0" borderId="0"/>
    <xf numFmtId="0"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1" fillId="0" borderId="0"/>
    <xf numFmtId="0" fontId="4" fillId="0" borderId="0"/>
    <xf numFmtId="0" fontId="1" fillId="0" borderId="0"/>
    <xf numFmtId="0" fontId="4" fillId="0" borderId="0"/>
  </cellStyleXfs>
  <cellXfs count="104">
    <xf numFmtId="0" fontId="0" fillId="0" borderId="0" xfId="0"/>
    <xf numFmtId="0" fontId="5" fillId="0" borderId="0" xfId="0" applyFont="1"/>
    <xf numFmtId="0" fontId="6" fillId="0" borderId="0" xfId="0" applyFont="1"/>
    <xf numFmtId="0" fontId="7" fillId="0" borderId="0" xfId="0" applyFont="1" applyAlignment="1">
      <alignment horizontal="left"/>
    </xf>
    <xf numFmtId="0" fontId="8" fillId="0" borderId="0" xfId="0" applyFont="1" applyAlignment="1">
      <alignment horizontal="center"/>
    </xf>
    <xf numFmtId="164" fontId="8" fillId="0" borderId="0" xfId="0" applyNumberFormat="1" applyFont="1" applyAlignment="1">
      <alignment horizontal="center"/>
    </xf>
    <xf numFmtId="0" fontId="9" fillId="0" borderId="0" xfId="0" applyFont="1"/>
    <xf numFmtId="0" fontId="9" fillId="0" borderId="0" xfId="0" applyFont="1" applyAlignment="1">
      <alignment horizontal="center"/>
    </xf>
    <xf numFmtId="165" fontId="9" fillId="0" borderId="0" xfId="0" applyNumberFormat="1" applyFont="1"/>
    <xf numFmtId="0" fontId="17" fillId="0" borderId="0" xfId="0" applyFont="1" applyAlignment="1">
      <alignment horizontal="left"/>
    </xf>
    <xf numFmtId="0" fontId="16" fillId="0" borderId="0" xfId="0" applyFont="1"/>
    <xf numFmtId="0" fontId="9" fillId="0" borderId="7" xfId="0" applyFont="1" applyBorder="1" applyAlignment="1">
      <alignment horizontal="left" vertical="center" wrapText="1"/>
    </xf>
    <xf numFmtId="165" fontId="48" fillId="0" borderId="7" xfId="139" applyNumberFormat="1" applyFont="1" applyBorder="1" applyAlignment="1">
      <alignment horizontal="right" vertical="center" wrapText="1"/>
    </xf>
    <xf numFmtId="164" fontId="48" fillId="0" borderId="9" xfId="0" applyNumberFormat="1" applyFont="1" applyBorder="1" applyAlignment="1">
      <alignment horizontal="right" vertical="center"/>
    </xf>
    <xf numFmtId="0" fontId="48" fillId="0" borderId="7" xfId="0" applyFont="1" applyBorder="1" applyAlignment="1">
      <alignment horizontal="center" vertical="center"/>
    </xf>
    <xf numFmtId="0" fontId="50" fillId="0" borderId="8" xfId="0" applyFont="1" applyBorder="1" applyAlignment="1">
      <alignment horizontal="left" vertical="center" wrapText="1"/>
    </xf>
    <xf numFmtId="0" fontId="49"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55" fillId="0" borderId="0" xfId="0" applyFont="1" applyAlignment="1">
      <alignment vertical="center"/>
    </xf>
    <xf numFmtId="0" fontId="56" fillId="0" borderId="0" xfId="0" applyFont="1" applyAlignment="1">
      <alignment vertical="center"/>
    </xf>
    <xf numFmtId="0" fontId="55" fillId="0" borderId="0" xfId="0" applyFont="1" applyAlignment="1">
      <alignment horizontal="center" vertical="center"/>
    </xf>
    <xf numFmtId="165" fontId="57" fillId="0" borderId="0" xfId="0" applyNumberFormat="1" applyFont="1" applyAlignment="1">
      <alignment vertical="center"/>
    </xf>
    <xf numFmtId="0" fontId="52" fillId="4" borderId="5" xfId="0" applyFont="1" applyFill="1" applyBorder="1" applyAlignment="1">
      <alignment vertical="center"/>
    </xf>
    <xf numFmtId="178" fontId="53" fillId="4" borderId="1" xfId="0" applyNumberFormat="1" applyFont="1" applyFill="1" applyBorder="1" applyAlignment="1">
      <alignment vertical="center"/>
    </xf>
    <xf numFmtId="165" fontId="54" fillId="4" borderId="6" xfId="0" applyNumberFormat="1" applyFont="1" applyFill="1" applyBorder="1" applyAlignment="1">
      <alignment vertical="center"/>
    </xf>
    <xf numFmtId="0" fontId="54" fillId="4" borderId="5" xfId="113" applyFont="1" applyFill="1" applyBorder="1" applyAlignment="1">
      <alignment vertical="center" wrapText="1"/>
    </xf>
    <xf numFmtId="0" fontId="58" fillId="4" borderId="1" xfId="0" applyFont="1" applyFill="1" applyBorder="1" applyAlignment="1">
      <alignment vertical="center"/>
    </xf>
    <xf numFmtId="164" fontId="59" fillId="4" borderId="1" xfId="50" applyNumberFormat="1" applyFont="1" applyFill="1" applyBorder="1" applyAlignment="1">
      <alignment horizontal="center" vertical="center"/>
    </xf>
    <xf numFmtId="0" fontId="60" fillId="4" borderId="1" xfId="0" applyFont="1" applyFill="1" applyBorder="1" applyAlignment="1">
      <alignment vertical="center"/>
    </xf>
    <xf numFmtId="164" fontId="61" fillId="4" borderId="1" xfId="50" applyNumberFormat="1" applyFont="1" applyFill="1" applyBorder="1" applyAlignment="1">
      <alignment horizontal="center" vertical="center"/>
    </xf>
    <xf numFmtId="165" fontId="52" fillId="4" borderId="6" xfId="0" applyNumberFormat="1" applyFont="1" applyFill="1" applyBorder="1" applyAlignment="1">
      <alignment vertical="center"/>
    </xf>
    <xf numFmtId="164" fontId="64" fillId="0" borderId="0" xfId="50" applyNumberFormat="1" applyFont="1" applyFill="1" applyBorder="1" applyAlignment="1">
      <alignment horizontal="center"/>
    </xf>
    <xf numFmtId="164" fontId="66" fillId="0" borderId="0" xfId="50" applyNumberFormat="1" applyFont="1" applyFill="1" applyBorder="1" applyAlignment="1">
      <alignment horizontal="center" vertical="center"/>
    </xf>
    <xf numFmtId="164" fontId="64" fillId="0" borderId="0" xfId="50" applyNumberFormat="1" applyFont="1" applyFill="1" applyBorder="1" applyAlignment="1">
      <alignment horizontal="center" vertical="center"/>
    </xf>
    <xf numFmtId="0" fontId="63" fillId="0" borderId="0" xfId="0" applyFont="1"/>
    <xf numFmtId="0" fontId="65" fillId="0" borderId="0" xfId="0" applyFont="1"/>
    <xf numFmtId="0" fontId="28" fillId="0" borderId="0" xfId="0" applyFont="1" applyAlignment="1">
      <alignment vertical="center"/>
    </xf>
    <xf numFmtId="164" fontId="28" fillId="0" borderId="0" xfId="0" applyNumberFormat="1" applyFont="1" applyAlignment="1">
      <alignment vertical="center"/>
    </xf>
    <xf numFmtId="0" fontId="63" fillId="0" borderId="0" xfId="0" applyFont="1" applyAlignment="1">
      <alignment vertical="center"/>
    </xf>
    <xf numFmtId="164" fontId="63" fillId="0" borderId="0" xfId="0" applyNumberFormat="1" applyFont="1" applyAlignment="1">
      <alignment vertical="center"/>
    </xf>
    <xf numFmtId="0" fontId="6" fillId="0" borderId="22" xfId="0" applyFont="1" applyBorder="1"/>
    <xf numFmtId="0" fontId="6" fillId="0" borderId="23" xfId="0" applyFont="1" applyBorder="1"/>
    <xf numFmtId="0" fontId="6" fillId="0" borderId="23" xfId="0" applyFont="1" applyBorder="1" applyAlignment="1">
      <alignment horizontal="center"/>
    </xf>
    <xf numFmtId="164" fontId="6" fillId="0" borderId="24" xfId="0" applyNumberFormat="1" applyFont="1" applyBorder="1" applyAlignment="1">
      <alignment horizontal="center"/>
    </xf>
    <xf numFmtId="0" fontId="67" fillId="0" borderId="25" xfId="0" applyFont="1" applyBorder="1" applyAlignment="1">
      <alignment horizontal="center" vertical="center"/>
    </xf>
    <xf numFmtId="0" fontId="67" fillId="0" borderId="0" xfId="0" applyFont="1" applyAlignment="1">
      <alignment horizontal="center" vertical="center"/>
    </xf>
    <xf numFmtId="0" fontId="67" fillId="0" borderId="26" xfId="0" applyFont="1" applyBorder="1" applyAlignment="1">
      <alignment horizontal="center" vertical="center"/>
    </xf>
    <xf numFmtId="0" fontId="67" fillId="0" borderId="28" xfId="0" applyFont="1" applyBorder="1" applyAlignment="1">
      <alignment horizontal="center" vertical="center"/>
    </xf>
    <xf numFmtId="0" fontId="67" fillId="0" borderId="29" xfId="0" applyFont="1" applyBorder="1" applyAlignment="1">
      <alignment horizontal="center" vertical="center"/>
    </xf>
    <xf numFmtId="0" fontId="52" fillId="5" borderId="27" xfId="0" applyFont="1" applyFill="1" applyBorder="1" applyAlignment="1">
      <alignment horizontal="center" vertical="center"/>
    </xf>
    <xf numFmtId="0" fontId="54" fillId="5" borderId="15" xfId="0" applyFont="1" applyFill="1" applyBorder="1" applyAlignment="1">
      <alignment horizontal="left" vertical="center" wrapText="1"/>
    </xf>
    <xf numFmtId="0" fontId="54" fillId="5" borderId="16" xfId="0" applyFont="1" applyFill="1" applyBorder="1" applyAlignment="1">
      <alignment horizontal="left" vertical="center" wrapText="1"/>
    </xf>
    <xf numFmtId="0" fontId="69" fillId="5" borderId="16" xfId="0" applyFont="1" applyFill="1" applyBorder="1" applyAlignment="1">
      <alignment horizontal="center" vertical="center"/>
    </xf>
    <xf numFmtId="165" fontId="69" fillId="5" borderId="16" xfId="139" applyNumberFormat="1" applyFont="1" applyFill="1" applyBorder="1" applyAlignment="1">
      <alignment horizontal="right" vertical="center" wrapText="1"/>
    </xf>
    <xf numFmtId="164" fontId="69" fillId="5" borderId="17" xfId="0" applyNumberFormat="1" applyFont="1" applyFill="1" applyBorder="1" applyAlignment="1">
      <alignment horizontal="right" vertical="center"/>
    </xf>
    <xf numFmtId="0" fontId="54" fillId="5" borderId="21" xfId="0" applyFont="1" applyFill="1" applyBorder="1" applyAlignment="1">
      <alignment horizontal="left" vertical="center" wrapText="1"/>
    </xf>
    <xf numFmtId="0" fontId="54" fillId="5" borderId="13" xfId="0" applyFont="1" applyFill="1" applyBorder="1" applyAlignment="1">
      <alignment horizontal="left" vertical="center" wrapText="1"/>
    </xf>
    <xf numFmtId="0" fontId="69" fillId="5" borderId="13" xfId="0" applyFont="1" applyFill="1" applyBorder="1" applyAlignment="1">
      <alignment horizontal="center" vertical="center"/>
    </xf>
    <xf numFmtId="165" fontId="69" fillId="5" borderId="13" xfId="139" applyNumberFormat="1" applyFont="1" applyFill="1" applyBorder="1" applyAlignment="1">
      <alignment horizontal="right" vertical="center" wrapText="1"/>
    </xf>
    <xf numFmtId="164" fontId="69" fillId="5" borderId="14" xfId="0" applyNumberFormat="1" applyFont="1" applyFill="1" applyBorder="1" applyAlignment="1">
      <alignment horizontal="right" vertical="center"/>
    </xf>
    <xf numFmtId="0" fontId="51" fillId="6" borderId="18" xfId="0" applyFont="1" applyFill="1" applyBorder="1" applyAlignment="1">
      <alignment horizontal="center" vertical="center" wrapText="1"/>
    </xf>
    <xf numFmtId="0" fontId="51" fillId="6" borderId="19" xfId="0" applyFont="1" applyFill="1" applyBorder="1" applyAlignment="1">
      <alignment horizontal="center" vertical="center" wrapText="1"/>
    </xf>
    <xf numFmtId="0" fontId="51" fillId="6" borderId="20" xfId="0" applyFont="1" applyFill="1" applyBorder="1" applyAlignment="1">
      <alignment horizontal="center" vertical="center" wrapText="1"/>
    </xf>
    <xf numFmtId="0" fontId="50" fillId="7" borderId="8" xfId="0" applyFont="1" applyFill="1" applyBorder="1" applyAlignment="1">
      <alignment horizontal="left" vertical="center" wrapText="1"/>
    </xf>
    <xf numFmtId="0" fontId="9" fillId="7" borderId="7" xfId="0" applyFont="1" applyFill="1" applyBorder="1" applyAlignment="1">
      <alignment horizontal="left" vertical="center" wrapText="1"/>
    </xf>
    <xf numFmtId="0" fontId="48" fillId="7" borderId="7" xfId="0" applyFont="1" applyFill="1" applyBorder="1" applyAlignment="1">
      <alignment horizontal="center" vertical="center"/>
    </xf>
    <xf numFmtId="165" fontId="48" fillId="7" borderId="7" xfId="139" applyNumberFormat="1" applyFont="1" applyFill="1" applyBorder="1" applyAlignment="1">
      <alignment horizontal="right" vertical="center" wrapText="1"/>
    </xf>
    <xf numFmtId="164" fontId="48" fillId="7" borderId="9" xfId="0" applyNumberFormat="1" applyFont="1" applyFill="1" applyBorder="1" applyAlignment="1">
      <alignment horizontal="right" vertical="center"/>
    </xf>
    <xf numFmtId="0" fontId="54" fillId="5" borderId="4" xfId="113" applyFont="1" applyFill="1" applyBorder="1" applyAlignment="1">
      <alignment vertical="center" wrapText="1"/>
    </xf>
    <xf numFmtId="0" fontId="54" fillId="5" borderId="4" xfId="113" applyFont="1" applyFill="1" applyBorder="1" applyAlignment="1">
      <alignment horizontal="right" vertical="center" wrapText="1"/>
    </xf>
    <xf numFmtId="6" fontId="67" fillId="0" borderId="0" xfId="0" applyNumberFormat="1" applyFont="1" applyAlignment="1">
      <alignment horizontal="center" vertical="center"/>
    </xf>
    <xf numFmtId="0" fontId="0" fillId="0" borderId="0" xfId="0" applyAlignment="1">
      <alignment horizontal="center" vertical="center"/>
    </xf>
    <xf numFmtId="0" fontId="50" fillId="0" borderId="30" xfId="0" applyFont="1" applyBorder="1" applyAlignment="1">
      <alignment horizontal="left" vertical="center" wrapText="1"/>
    </xf>
    <xf numFmtId="0" fontId="9" fillId="0" borderId="31" xfId="0" applyFont="1" applyBorder="1" applyAlignment="1">
      <alignment horizontal="left" vertical="center" wrapText="1"/>
    </xf>
    <xf numFmtId="0" fontId="48" fillId="0" borderId="31" xfId="0" applyFont="1" applyBorder="1" applyAlignment="1">
      <alignment horizontal="center" vertical="center"/>
    </xf>
    <xf numFmtId="165" fontId="48" fillId="0" borderId="31" xfId="139" applyNumberFormat="1" applyFont="1" applyBorder="1" applyAlignment="1">
      <alignment horizontal="right" vertical="center" wrapText="1"/>
    </xf>
    <xf numFmtId="0" fontId="71" fillId="0" borderId="4" xfId="0" applyFont="1" applyBorder="1" applyAlignment="1">
      <alignment vertical="center"/>
    </xf>
    <xf numFmtId="165" fontId="71" fillId="0" borderId="4" xfId="0" applyNumberFormat="1" applyFont="1" applyBorder="1" applyAlignment="1">
      <alignment vertical="center"/>
    </xf>
    <xf numFmtId="0" fontId="52" fillId="5" borderId="4" xfId="0" applyFont="1" applyFill="1" applyBorder="1" applyAlignment="1">
      <alignment horizontal="left" vertical="center"/>
    </xf>
    <xf numFmtId="165" fontId="52" fillId="5" borderId="4" xfId="0" applyNumberFormat="1" applyFont="1" applyFill="1" applyBorder="1" applyAlignment="1">
      <alignment horizontal="right" vertical="center"/>
    </xf>
    <xf numFmtId="0" fontId="67" fillId="4" borderId="0" xfId="0" applyFont="1" applyFill="1" applyAlignment="1">
      <alignment vertical="center"/>
    </xf>
    <xf numFmtId="164" fontId="72" fillId="4" borderId="0" xfId="50" applyNumberFormat="1" applyFont="1" applyFill="1" applyBorder="1" applyAlignment="1">
      <alignment horizontal="center" vertical="center"/>
    </xf>
    <xf numFmtId="165" fontId="67" fillId="4" borderId="0" xfId="0" applyNumberFormat="1" applyFont="1" applyFill="1" applyAlignment="1">
      <alignment vertical="center"/>
    </xf>
    <xf numFmtId="0" fontId="61" fillId="5" borderId="0" xfId="0" applyFont="1" applyFill="1" applyAlignment="1">
      <alignment horizontal="left" vertical="center"/>
    </xf>
    <xf numFmtId="165" fontId="0" fillId="0" borderId="0" xfId="0" applyNumberFormat="1" applyAlignment="1">
      <alignment horizontal="center" vertical="center"/>
    </xf>
    <xf numFmtId="0" fontId="0" fillId="0" borderId="0" xfId="0" applyAlignment="1">
      <alignment horizontal="left" vertical="center"/>
    </xf>
    <xf numFmtId="165" fontId="48" fillId="0" borderId="0" xfId="139" applyNumberFormat="1" applyFont="1" applyAlignment="1">
      <alignment horizontal="right" vertical="center" wrapText="1"/>
    </xf>
    <xf numFmtId="164" fontId="48" fillId="0" borderId="26" xfId="0" applyNumberFormat="1" applyFont="1" applyBorder="1" applyAlignment="1">
      <alignment horizontal="right" vertical="center"/>
    </xf>
    <xf numFmtId="0" fontId="50" fillId="0" borderId="25" xfId="0" applyFont="1" applyBorder="1" applyAlignment="1">
      <alignment horizontal="left" vertical="center" wrapText="1"/>
    </xf>
    <xf numFmtId="0" fontId="9" fillId="0" borderId="0" xfId="0" applyFont="1" applyAlignment="1">
      <alignment horizontal="left" vertical="center" wrapText="1"/>
    </xf>
    <xf numFmtId="0" fontId="48" fillId="0" borderId="0" xfId="0" applyFont="1" applyAlignment="1">
      <alignment horizontal="center" vertical="center"/>
    </xf>
    <xf numFmtId="0" fontId="50" fillId="0" borderId="15" xfId="0" applyFont="1" applyBorder="1" applyAlignment="1">
      <alignment horizontal="left" vertical="center" wrapText="1"/>
    </xf>
    <xf numFmtId="0" fontId="9" fillId="0" borderId="16" xfId="0" applyFont="1" applyBorder="1" applyAlignment="1">
      <alignment horizontal="left" vertical="center" wrapText="1"/>
    </xf>
    <xf numFmtId="0" fontId="48" fillId="0" borderId="16" xfId="0" applyFont="1" applyBorder="1" applyAlignment="1">
      <alignment horizontal="center" vertical="center"/>
    </xf>
    <xf numFmtId="165" fontId="48" fillId="0" borderId="16" xfId="139" applyNumberFormat="1" applyFont="1" applyBorder="1" applyAlignment="1">
      <alignment horizontal="right" vertical="center" wrapText="1"/>
    </xf>
    <xf numFmtId="0" fontId="62" fillId="4" borderId="0" xfId="0" applyFont="1" applyFill="1" applyAlignment="1">
      <alignment horizontal="center" vertical="center" wrapText="1"/>
    </xf>
    <xf numFmtId="0" fontId="68" fillId="4" borderId="0" xfId="0" applyFont="1" applyFill="1" applyAlignment="1">
      <alignment horizontal="center" vertical="center" wrapText="1"/>
    </xf>
    <xf numFmtId="0" fontId="62" fillId="5" borderId="25" xfId="0" applyFont="1" applyFill="1" applyBorder="1" applyAlignment="1">
      <alignment horizontal="center" vertical="center"/>
    </xf>
    <xf numFmtId="0" fontId="62" fillId="5" borderId="0" xfId="0" applyFont="1" applyFill="1" applyAlignment="1">
      <alignment horizontal="center" vertical="center"/>
    </xf>
    <xf numFmtId="0" fontId="62" fillId="5" borderId="26" xfId="0" applyFont="1" applyFill="1" applyBorder="1" applyAlignment="1">
      <alignment horizontal="center" vertical="center"/>
    </xf>
    <xf numFmtId="0" fontId="67" fillId="5" borderId="10" xfId="0" applyFont="1" applyFill="1" applyBorder="1" applyAlignment="1">
      <alignment horizontal="center" vertical="center"/>
    </xf>
    <xf numFmtId="0" fontId="67" fillId="5" borderId="11" xfId="0" applyFont="1" applyFill="1" applyBorder="1" applyAlignment="1">
      <alignment horizontal="center" vertical="center"/>
    </xf>
    <xf numFmtId="0" fontId="67" fillId="5" borderId="12" xfId="0" applyFont="1" applyFill="1" applyBorder="1" applyAlignment="1">
      <alignment horizontal="center" vertical="center"/>
    </xf>
  </cellXfs>
  <cellStyles count="288">
    <cellStyle name="Calc Currency (0)" xfId="1" xr:uid="{00000000-0005-0000-0000-000000000000}"/>
    <cellStyle name="Calc Currency (2)" xfId="2" xr:uid="{00000000-0005-0000-0000-000001000000}"/>
    <cellStyle name="Calc Percent (0)" xfId="3" xr:uid="{00000000-0005-0000-0000-000002000000}"/>
    <cellStyle name="Calc Percent (1)" xfId="4" xr:uid="{00000000-0005-0000-0000-000003000000}"/>
    <cellStyle name="Calc Percent (2)" xfId="5" xr:uid="{00000000-0005-0000-0000-000004000000}"/>
    <cellStyle name="Calc Units (0)" xfId="6" xr:uid="{00000000-0005-0000-0000-000005000000}"/>
    <cellStyle name="Calc Units (1)" xfId="7" xr:uid="{00000000-0005-0000-0000-000006000000}"/>
    <cellStyle name="Calc Units (2)" xfId="8" xr:uid="{00000000-0005-0000-0000-000007000000}"/>
    <cellStyle name="cárky [0]_laroux" xfId="9" xr:uid="{00000000-0005-0000-0000-000008000000}"/>
    <cellStyle name="cárky_laroux" xfId="10" xr:uid="{00000000-0005-0000-0000-000009000000}"/>
    <cellStyle name="Cena" xfId="11" xr:uid="{00000000-0005-0000-0000-00000A000000}"/>
    <cellStyle name="Comma [0]_#6 Temps &amp; Contractors" xfId="12" xr:uid="{00000000-0005-0000-0000-00000B000000}"/>
    <cellStyle name="Comma [00]" xfId="13" xr:uid="{00000000-0005-0000-0000-00000C000000}"/>
    <cellStyle name="Comma_#6 Temps &amp; Contractors" xfId="14" xr:uid="{00000000-0005-0000-0000-00000D000000}"/>
    <cellStyle name="Currency [0]_#6 Temps &amp; Contractors" xfId="15" xr:uid="{00000000-0005-0000-0000-00000E000000}"/>
    <cellStyle name="Currency [00]" xfId="16" xr:uid="{00000000-0005-0000-0000-00000F000000}"/>
    <cellStyle name="Currency_#6 Temps &amp; Contractors" xfId="17" xr:uid="{00000000-0005-0000-0000-000010000000}"/>
    <cellStyle name="Currency0" xfId="18" xr:uid="{00000000-0005-0000-0000-000011000000}"/>
    <cellStyle name="Date Short" xfId="19" xr:uid="{00000000-0005-0000-0000-000012000000}"/>
    <cellStyle name="Discount" xfId="20" xr:uid="{00000000-0005-0000-0000-000013000000}"/>
    <cellStyle name="eárky [0]_laroux" xfId="21" xr:uid="{00000000-0005-0000-0000-000014000000}"/>
    <cellStyle name="eárky_laroux" xfId="22" xr:uid="{00000000-0005-0000-0000-000015000000}"/>
    <cellStyle name="Empty" xfId="23" xr:uid="{00000000-0005-0000-0000-000016000000}"/>
    <cellStyle name="Enter Currency (0)" xfId="24" xr:uid="{00000000-0005-0000-0000-000017000000}"/>
    <cellStyle name="Enter Currency (2)" xfId="25" xr:uid="{00000000-0005-0000-0000-000018000000}"/>
    <cellStyle name="Enter Units (0)" xfId="26" xr:uid="{00000000-0005-0000-0000-000019000000}"/>
    <cellStyle name="Enter Units (1)" xfId="27" xr:uid="{00000000-0005-0000-0000-00001A000000}"/>
    <cellStyle name="Enter Units (2)" xfId="28" xr:uid="{00000000-0005-0000-0000-00001B000000}"/>
    <cellStyle name="Excel Built-in Currency" xfId="29" xr:uid="{00000000-0005-0000-0000-00001C000000}"/>
    <cellStyle name="Excel Built-in Normal" xfId="30" xr:uid="{00000000-0005-0000-0000-00001D000000}"/>
    <cellStyle name="Grey" xfId="31" xr:uid="{00000000-0005-0000-0000-00001E000000}"/>
    <cellStyle name="Header1" xfId="32" xr:uid="{00000000-0005-0000-0000-00001F000000}"/>
    <cellStyle name="Header2" xfId="33" xr:uid="{00000000-0005-0000-0000-000020000000}"/>
    <cellStyle name="HPproduct" xfId="34" xr:uid="{00000000-0005-0000-0000-000021000000}"/>
    <cellStyle name="Hyperlink" xfId="35" xr:uid="{00000000-0005-0000-0000-000022000000}"/>
    <cellStyle name="Hypertextový odkaz 2" xfId="36" xr:uid="{00000000-0005-0000-0000-000023000000}"/>
    <cellStyle name="Hypertextový odkaz 2 2" xfId="37" xr:uid="{00000000-0005-0000-0000-000024000000}"/>
    <cellStyle name="Hypertextový odkaz 2 3" xfId="38" xr:uid="{00000000-0005-0000-0000-000025000000}"/>
    <cellStyle name="Hypertextový odkaz 3" xfId="39" xr:uid="{00000000-0005-0000-0000-000026000000}"/>
    <cellStyle name="Hypertextový odkaz 3 2" xfId="40" xr:uid="{00000000-0005-0000-0000-000027000000}"/>
    <cellStyle name="Hypertextový odkaz 4" xfId="41" xr:uid="{00000000-0005-0000-0000-000028000000}"/>
    <cellStyle name="Input [yellow]" xfId="42" xr:uid="{00000000-0005-0000-0000-000029000000}"/>
    <cellStyle name="Link Currency (0)" xfId="43" xr:uid="{00000000-0005-0000-0000-00002A000000}"/>
    <cellStyle name="Link Currency (2)" xfId="44" xr:uid="{00000000-0005-0000-0000-00002B000000}"/>
    <cellStyle name="Link Units (0)" xfId="45" xr:uid="{00000000-0005-0000-0000-00002C000000}"/>
    <cellStyle name="Link Units (1)" xfId="46" xr:uid="{00000000-0005-0000-0000-00002D000000}"/>
    <cellStyle name="Link Units (2)" xfId="47" xr:uid="{00000000-0005-0000-0000-00002E000000}"/>
    <cellStyle name="List Price" xfId="48" xr:uid="{00000000-0005-0000-0000-00002F000000}"/>
    <cellStyle name="Malý nadpis" xfId="49" xr:uid="{00000000-0005-0000-0000-000030000000}"/>
    <cellStyle name="Měna" xfId="50" builtinId="4"/>
    <cellStyle name="Měna 10" xfId="51" xr:uid="{00000000-0005-0000-0000-000032000000}"/>
    <cellStyle name="Měna 10 2" xfId="52" xr:uid="{00000000-0005-0000-0000-000033000000}"/>
    <cellStyle name="Měna 10 2 2" xfId="200" xr:uid="{DD17EBA4-BE6D-4180-8DA6-1408A5CAA799}"/>
    <cellStyle name="Měna 10 3" xfId="199" xr:uid="{1A345BE8-BFA2-4C80-8424-22C488DA8FCE}"/>
    <cellStyle name="Měna 11" xfId="53" xr:uid="{00000000-0005-0000-0000-000034000000}"/>
    <cellStyle name="Měna 11 2" xfId="54" xr:uid="{00000000-0005-0000-0000-000035000000}"/>
    <cellStyle name="Měna 11 2 2" xfId="202" xr:uid="{4A43864C-3B01-4046-8B64-4C2CC90361FB}"/>
    <cellStyle name="Měna 11 3" xfId="55" xr:uid="{00000000-0005-0000-0000-000036000000}"/>
    <cellStyle name="Měna 11 3 2" xfId="203" xr:uid="{B2A7F3A9-2A74-4ED0-A782-5D51226EF551}"/>
    <cellStyle name="Měna 11 4" xfId="201" xr:uid="{294DA5FD-CDE1-4F9B-A262-316616B00BCA}"/>
    <cellStyle name="Měna 12" xfId="56" xr:uid="{00000000-0005-0000-0000-000037000000}"/>
    <cellStyle name="Měna 12 2" xfId="57" xr:uid="{00000000-0005-0000-0000-000038000000}"/>
    <cellStyle name="Měna 12 2 2" xfId="205" xr:uid="{60C61D21-82E9-468D-A10D-A01D84012503}"/>
    <cellStyle name="Měna 12 3" xfId="58" xr:uid="{00000000-0005-0000-0000-000039000000}"/>
    <cellStyle name="Měna 12 3 2" xfId="206" xr:uid="{1D24FE39-FFE7-4C5C-B13F-BB9B4FCD681C}"/>
    <cellStyle name="Měna 12 4" xfId="59" xr:uid="{00000000-0005-0000-0000-00003A000000}"/>
    <cellStyle name="Měna 12 4 2" xfId="207" xr:uid="{58272277-CD6D-4EF4-97E4-86AD19258919}"/>
    <cellStyle name="Měna 12 5" xfId="60" xr:uid="{00000000-0005-0000-0000-00003B000000}"/>
    <cellStyle name="Měna 12 5 2" xfId="208" xr:uid="{A6F0B1F6-7585-4575-B51A-C382207065EE}"/>
    <cellStyle name="Měna 12 6" xfId="61" xr:uid="{00000000-0005-0000-0000-00003C000000}"/>
    <cellStyle name="Měna 12 6 2" xfId="62" xr:uid="{00000000-0005-0000-0000-00003D000000}"/>
    <cellStyle name="Měna 12 6 2 2" xfId="210" xr:uid="{4BAC5F9F-6413-4FA5-BBE8-A143ADB3F8B3}"/>
    <cellStyle name="Měna 12 6 3" xfId="209" xr:uid="{A3C25D0A-092F-4B01-A492-BF82D88C260E}"/>
    <cellStyle name="Měna 12 7" xfId="204" xr:uid="{45878EC1-DD5A-474D-A32D-FE6BEA5F7DAA}"/>
    <cellStyle name="Měna 13" xfId="63" xr:uid="{00000000-0005-0000-0000-00003E000000}"/>
    <cellStyle name="Měna 13 2" xfId="64" xr:uid="{00000000-0005-0000-0000-00003F000000}"/>
    <cellStyle name="Měna 13 2 2" xfId="212" xr:uid="{49F1EFA6-BEDD-4C6B-8C96-6AB20A833D63}"/>
    <cellStyle name="Měna 13 3" xfId="65" xr:uid="{00000000-0005-0000-0000-000040000000}"/>
    <cellStyle name="Měna 13 3 2" xfId="213" xr:uid="{8A8DAD4B-D5C4-429E-883F-53C73364D93D}"/>
    <cellStyle name="Měna 13 4" xfId="66" xr:uid="{00000000-0005-0000-0000-000041000000}"/>
    <cellStyle name="Měna 13 4 2" xfId="67" xr:uid="{00000000-0005-0000-0000-000042000000}"/>
    <cellStyle name="Měna 13 4 2 2" xfId="215" xr:uid="{695E0259-9487-4D28-85AF-AFF9F983A03E}"/>
    <cellStyle name="Měna 13 4 3" xfId="214" xr:uid="{3245B3AB-B4DA-4AAA-B475-72B7302229AA}"/>
    <cellStyle name="Měna 13 5" xfId="211" xr:uid="{01AEBFC2-BB32-405A-B26B-710721BAF8A1}"/>
    <cellStyle name="Měna 14" xfId="68" xr:uid="{00000000-0005-0000-0000-000043000000}"/>
    <cellStyle name="Měna 14 2" xfId="69" xr:uid="{00000000-0005-0000-0000-000044000000}"/>
    <cellStyle name="Měna 14 2 2" xfId="217" xr:uid="{E5957785-A033-4465-ACA1-75191996F5AF}"/>
    <cellStyle name="Měna 14 3" xfId="70" xr:uid="{00000000-0005-0000-0000-000045000000}"/>
    <cellStyle name="Měna 14 3 2" xfId="218" xr:uid="{760B25AB-8838-4FA6-9CBA-845A33BD91B6}"/>
    <cellStyle name="Měna 14 4" xfId="216" xr:uid="{C753EFD4-70B6-470B-90E3-EDD1F6883DA6}"/>
    <cellStyle name="Měna 15" xfId="71" xr:uid="{00000000-0005-0000-0000-000046000000}"/>
    <cellStyle name="Měna 15 2" xfId="72" xr:uid="{00000000-0005-0000-0000-000047000000}"/>
    <cellStyle name="Měna 15 2 2" xfId="220" xr:uid="{2C00CEE8-55B2-4E0A-AA9B-CA84D65B4539}"/>
    <cellStyle name="Měna 15 3" xfId="219" xr:uid="{4DC58414-8ED2-4434-BAE8-7D59300402D6}"/>
    <cellStyle name="Měna 16" xfId="73" xr:uid="{00000000-0005-0000-0000-000048000000}"/>
    <cellStyle name="Měna 16 2" xfId="221" xr:uid="{A7D2DC4B-6EE3-4FCE-A4C6-1DD020F1A4C0}"/>
    <cellStyle name="Měna 17" xfId="74" xr:uid="{00000000-0005-0000-0000-000049000000}"/>
    <cellStyle name="Měna 17 2" xfId="222" xr:uid="{56CAFDCA-3C08-4B8F-8111-6E2AE5B433C5}"/>
    <cellStyle name="Měna 18" xfId="198" xr:uid="{E6D8E5CF-9033-4349-B874-5BF3DE0D04A6}"/>
    <cellStyle name="Měna 2" xfId="75" xr:uid="{00000000-0005-0000-0000-00004A000000}"/>
    <cellStyle name="Měna 2 2" xfId="76" xr:uid="{00000000-0005-0000-0000-00004B000000}"/>
    <cellStyle name="Měna 2 2 2" xfId="224" xr:uid="{14B7A244-3358-4B95-AC06-0F1F93018277}"/>
    <cellStyle name="Měna 2 3" xfId="223" xr:uid="{061AB2E7-51E7-47D9-A227-67F32D2F8343}"/>
    <cellStyle name="Měna 3" xfId="77" xr:uid="{00000000-0005-0000-0000-00004C000000}"/>
    <cellStyle name="Měna 3 2" xfId="78" xr:uid="{00000000-0005-0000-0000-00004D000000}"/>
    <cellStyle name="Měna 3 2 2" xfId="226" xr:uid="{2E3E8938-5710-4161-8038-85F070D673DE}"/>
    <cellStyle name="Měna 3 3" xfId="79" xr:uid="{00000000-0005-0000-0000-00004E000000}"/>
    <cellStyle name="Měna 3 3 2" xfId="227" xr:uid="{553A360A-ACB9-436E-812A-4A4EBAF46EA8}"/>
    <cellStyle name="Měna 3 4" xfId="80" xr:uid="{00000000-0005-0000-0000-00004F000000}"/>
    <cellStyle name="Měna 3 4 2" xfId="81" xr:uid="{00000000-0005-0000-0000-000050000000}"/>
    <cellStyle name="Měna 3 4 2 2" xfId="82" xr:uid="{00000000-0005-0000-0000-000051000000}"/>
    <cellStyle name="Měna 3 4 2 2 2" xfId="230" xr:uid="{C86D45C1-7C03-4FC4-B5FD-B6FDA4DBD81D}"/>
    <cellStyle name="Měna 3 4 2 3" xfId="83" xr:uid="{00000000-0005-0000-0000-000052000000}"/>
    <cellStyle name="Měna 3 4 2 3 2" xfId="231" xr:uid="{FA0C6607-FFFF-4191-B3A9-ACF5508F0598}"/>
    <cellStyle name="Měna 3 4 2 4" xfId="229" xr:uid="{7D038ADF-5506-4EA1-A76D-5206C6A3466B}"/>
    <cellStyle name="Měna 3 4 3" xfId="84" xr:uid="{00000000-0005-0000-0000-000053000000}"/>
    <cellStyle name="Měna 3 4 3 2" xfId="232" xr:uid="{1B45CBBF-9AB5-4161-AA33-F5548D0BF722}"/>
    <cellStyle name="Měna 3 4 4" xfId="228" xr:uid="{B770FF65-404A-4079-9D70-01397B3DB3BE}"/>
    <cellStyle name="Měna 3 5" xfId="85" xr:uid="{00000000-0005-0000-0000-000054000000}"/>
    <cellStyle name="Měna 3 5 2" xfId="233" xr:uid="{F214B78A-24E9-4AD1-A700-C9C96E1DFBB9}"/>
    <cellStyle name="Měna 3 6" xfId="225" xr:uid="{FBD008D9-6E64-48F7-8E37-B5A4F4C19080}"/>
    <cellStyle name="Měna 4" xfId="86" xr:uid="{00000000-0005-0000-0000-000055000000}"/>
    <cellStyle name="Měna 4 2" xfId="234" xr:uid="{D242BA58-8998-45AF-9C79-072385A942A7}"/>
    <cellStyle name="Měna 5" xfId="87" xr:uid="{00000000-0005-0000-0000-000056000000}"/>
    <cellStyle name="Měna 5 2" xfId="88" xr:uid="{00000000-0005-0000-0000-000057000000}"/>
    <cellStyle name="Měna 5 2 2" xfId="236" xr:uid="{6FBFC6DD-7279-469C-8B52-4162F9932A54}"/>
    <cellStyle name="Měna 5 3" xfId="235" xr:uid="{5AFE9C15-065A-4EFE-AA73-61954343C19E}"/>
    <cellStyle name="Měna 6" xfId="89" xr:uid="{00000000-0005-0000-0000-000058000000}"/>
    <cellStyle name="Měna 6 2" xfId="90" xr:uid="{00000000-0005-0000-0000-000059000000}"/>
    <cellStyle name="Měna 6 2 2" xfId="238" xr:uid="{CBC240AA-05C0-481C-A8F1-1AE5165A5A42}"/>
    <cellStyle name="Měna 6 3" xfId="91" xr:uid="{00000000-0005-0000-0000-00005A000000}"/>
    <cellStyle name="Měna 6 3 2" xfId="239" xr:uid="{9075E953-9978-4BBA-83D5-2F8CBDBF485B}"/>
    <cellStyle name="Měna 6 4" xfId="92" xr:uid="{00000000-0005-0000-0000-00005B000000}"/>
    <cellStyle name="Měna 6 4 2" xfId="240" xr:uid="{0D1ADAA4-BC3E-43F7-9D22-6EE58AD42C60}"/>
    <cellStyle name="Měna 6 5" xfId="237" xr:uid="{6B8533E0-B7B1-4FA1-A99F-CD5CED78968B}"/>
    <cellStyle name="Měna 7" xfId="93" xr:uid="{00000000-0005-0000-0000-00005C000000}"/>
    <cellStyle name="Měna 7 2" xfId="94" xr:uid="{00000000-0005-0000-0000-00005D000000}"/>
    <cellStyle name="Měna 7 2 2" xfId="242" xr:uid="{6DEF0B9D-2FED-4731-B507-DD75A463E4F2}"/>
    <cellStyle name="Měna 7 3" xfId="241" xr:uid="{F96B821E-2613-4A4F-9811-2A685AA5F255}"/>
    <cellStyle name="Měna 8" xfId="95" xr:uid="{00000000-0005-0000-0000-00005E000000}"/>
    <cellStyle name="Měna 8 2" xfId="243" xr:uid="{F4A1A753-32DE-4855-8A40-3BE64ED84F3A}"/>
    <cellStyle name="Měna 9" xfId="96" xr:uid="{00000000-0005-0000-0000-00005F000000}"/>
    <cellStyle name="Měna 9 2" xfId="97" xr:uid="{00000000-0005-0000-0000-000060000000}"/>
    <cellStyle name="Měna 9 2 2" xfId="245" xr:uid="{7E1F1D89-099C-4E8D-9F7C-490CD63533C9}"/>
    <cellStyle name="Měna 9 3" xfId="244" xr:uid="{393B1322-8C48-4F2F-9211-B2D9A3EECD80}"/>
    <cellStyle name="měny 2" xfId="98" xr:uid="{00000000-0005-0000-0000-000061000000}"/>
    <cellStyle name="měny 2 2" xfId="99" xr:uid="{00000000-0005-0000-0000-000062000000}"/>
    <cellStyle name="měny 2 2 2" xfId="247" xr:uid="{2FE07898-293F-40F3-9EE9-F5257DDC0260}"/>
    <cellStyle name="měny 2 3" xfId="246" xr:uid="{51CBFAA8-A539-438A-87B5-06043F230AB7}"/>
    <cellStyle name="měny 3" xfId="100" xr:uid="{00000000-0005-0000-0000-000063000000}"/>
    <cellStyle name="měny 3 2" xfId="248" xr:uid="{10DC86CD-69CC-4F46-99B5-B8C557F19434}"/>
    <cellStyle name="meny_laroux" xfId="101" xr:uid="{00000000-0005-0000-0000-000064000000}"/>
    <cellStyle name="miny_laroux" xfId="102" xr:uid="{00000000-0005-0000-0000-000065000000}"/>
    <cellStyle name="Normal - Style1" xfId="103" xr:uid="{00000000-0005-0000-0000-000066000000}"/>
    <cellStyle name="Normal_# 41-Market &amp;Trends" xfId="104" xr:uid="{00000000-0005-0000-0000-000067000000}"/>
    <cellStyle name="Normální" xfId="0" builtinId="0"/>
    <cellStyle name="Normální 10" xfId="105" xr:uid="{00000000-0005-0000-0000-000069000000}"/>
    <cellStyle name="Normální 10 2" xfId="106" xr:uid="{00000000-0005-0000-0000-00006A000000}"/>
    <cellStyle name="Normální 10 2 2" xfId="107" xr:uid="{00000000-0005-0000-0000-00006B000000}"/>
    <cellStyle name="Normální 10 2 3" xfId="250" xr:uid="{2E14C5BE-7D98-435C-A668-AD1ACD5FEBD5}"/>
    <cellStyle name="Normální 10 3" xfId="249" xr:uid="{A6030F02-9B4C-4B22-A785-DE42CE2E7422}"/>
    <cellStyle name="Normální 11" xfId="108" xr:uid="{00000000-0005-0000-0000-00006C000000}"/>
    <cellStyle name="Normální 11 2" xfId="109" xr:uid="{00000000-0005-0000-0000-00006D000000}"/>
    <cellStyle name="Normální 11 3" xfId="251" xr:uid="{65BE0EA1-E3E6-41BA-A8F0-8FB99FFE4646}"/>
    <cellStyle name="normální 12" xfId="110" xr:uid="{00000000-0005-0000-0000-00006E000000}"/>
    <cellStyle name="Normální 12 2" xfId="111" xr:uid="{00000000-0005-0000-0000-00006F000000}"/>
    <cellStyle name="normální 13" xfId="112" xr:uid="{00000000-0005-0000-0000-000070000000}"/>
    <cellStyle name="normální 14" xfId="113" xr:uid="{00000000-0005-0000-0000-000071000000}"/>
    <cellStyle name="normální 15" xfId="114" xr:uid="{00000000-0005-0000-0000-000072000000}"/>
    <cellStyle name="normální 15 3" xfId="115" xr:uid="{00000000-0005-0000-0000-000073000000}"/>
    <cellStyle name="Normální 16" xfId="116" xr:uid="{00000000-0005-0000-0000-000074000000}"/>
    <cellStyle name="Normální 16 2" xfId="252" xr:uid="{EF639607-28B4-452C-B55E-1698884CF622}"/>
    <cellStyle name="Normální 17" xfId="117" xr:uid="{00000000-0005-0000-0000-000075000000}"/>
    <cellStyle name="Normální 17 2" xfId="253" xr:uid="{3D9B365A-4928-4FF7-A244-311F3FF2EED3}"/>
    <cellStyle name="Normální 18" xfId="118" xr:uid="{00000000-0005-0000-0000-000076000000}"/>
    <cellStyle name="Normální 18 2" xfId="254" xr:uid="{3DD1C357-BC34-4C9D-A676-D6E6AB6735AA}"/>
    <cellStyle name="Normální 19" xfId="119" xr:uid="{00000000-0005-0000-0000-000077000000}"/>
    <cellStyle name="Normální 19 2" xfId="255" xr:uid="{2D1F87A8-C70C-4F2F-A2FE-5268E73A1392}"/>
    <cellStyle name="Normální 2" xfId="120" xr:uid="{00000000-0005-0000-0000-000078000000}"/>
    <cellStyle name="Normální 2 2" xfId="121" xr:uid="{00000000-0005-0000-0000-000079000000}"/>
    <cellStyle name="normální 2 2 2" xfId="122" xr:uid="{00000000-0005-0000-0000-00007A000000}"/>
    <cellStyle name="Normální 2 2 3" xfId="257" xr:uid="{619F9410-09B6-42FE-9C35-BF13B0B091E2}"/>
    <cellStyle name="Normální 2 2 4" xfId="281" xr:uid="{641A4DFD-3A15-410A-9AA0-E886C5C5E72E}"/>
    <cellStyle name="Normální 2 2 5" xfId="283" xr:uid="{625CBA96-52E4-45BB-A113-A6E3A0F0BE9E}"/>
    <cellStyle name="Normální 2 2 6" xfId="285" xr:uid="{DDD9CFDD-B5AE-48BB-B10A-4F7CAE961225}"/>
    <cellStyle name="Normální 2 2 7" xfId="287" xr:uid="{BD42A87B-069C-4A86-8F8E-80DFF1425B93}"/>
    <cellStyle name="Normální 2 3" xfId="123" xr:uid="{00000000-0005-0000-0000-00007B000000}"/>
    <cellStyle name="normální 2 3 2" xfId="124" xr:uid="{00000000-0005-0000-0000-00007C000000}"/>
    <cellStyle name="normální 2 4" xfId="125" xr:uid="{00000000-0005-0000-0000-00007D000000}"/>
    <cellStyle name="normální 2 5" xfId="126" xr:uid="{00000000-0005-0000-0000-00007E000000}"/>
    <cellStyle name="normální 2 6" xfId="127" xr:uid="{00000000-0005-0000-0000-00007F000000}"/>
    <cellStyle name="Normální 2 7" xfId="256" xr:uid="{93326B3F-3C48-46A1-8B39-3E37A34BA474}"/>
    <cellStyle name="Normální 20" xfId="128" xr:uid="{00000000-0005-0000-0000-000080000000}"/>
    <cellStyle name="Normální 20 2" xfId="258" xr:uid="{F03C0CBF-CD92-4D49-BB66-8086CA8C6D2C}"/>
    <cellStyle name="Normální 21" xfId="129" xr:uid="{00000000-0005-0000-0000-000081000000}"/>
    <cellStyle name="Normální 21 2" xfId="259" xr:uid="{3BF3A840-BB55-4014-B37E-02C7431FA600}"/>
    <cellStyle name="Normální 22" xfId="130" xr:uid="{00000000-0005-0000-0000-000082000000}"/>
    <cellStyle name="Normální 22 2" xfId="260" xr:uid="{B0D98C9A-8241-4DC6-8061-3634239A35B1}"/>
    <cellStyle name="Normální 23" xfId="131" xr:uid="{00000000-0005-0000-0000-000083000000}"/>
    <cellStyle name="Normální 23 2" xfId="261" xr:uid="{556B148D-7F53-4F5D-80D8-C7C9BFE882DB}"/>
    <cellStyle name="Normální 24" xfId="132" xr:uid="{00000000-0005-0000-0000-000084000000}"/>
    <cellStyle name="Normální 24 2" xfId="262" xr:uid="{32C9467C-2961-47A6-9F55-FB15BFE0749D}"/>
    <cellStyle name="Normální 25" xfId="133" xr:uid="{00000000-0005-0000-0000-000085000000}"/>
    <cellStyle name="Normální 25 2" xfId="263" xr:uid="{5E0CF53B-2A19-473D-83E4-3ABE1A82FE85}"/>
    <cellStyle name="Normální 26" xfId="134" xr:uid="{00000000-0005-0000-0000-000086000000}"/>
    <cellStyle name="Normální 27" xfId="135" xr:uid="{00000000-0005-0000-0000-000087000000}"/>
    <cellStyle name="Normální 27 2" xfId="264" xr:uid="{1C10FE3F-3713-46BF-801A-8F4535382DB3}"/>
    <cellStyle name="Normální 28" xfId="136" xr:uid="{00000000-0005-0000-0000-000088000000}"/>
    <cellStyle name="Normální 28 2" xfId="265" xr:uid="{4F0BA814-A325-4737-A5E9-8D043F9ABD6F}"/>
    <cellStyle name="Normální 29" xfId="137" xr:uid="{00000000-0005-0000-0000-000089000000}"/>
    <cellStyle name="Normální 3" xfId="138" xr:uid="{00000000-0005-0000-0000-00008A000000}"/>
    <cellStyle name="Normální 3 2" xfId="139" xr:uid="{00000000-0005-0000-0000-00008B000000}"/>
    <cellStyle name="Normální 3 3" xfId="140" xr:uid="{00000000-0005-0000-0000-00008C000000}"/>
    <cellStyle name="Normální 3 3 2" xfId="267" xr:uid="{2D7CF9AC-B4B9-4B76-A01A-9C1AD32FCD52}"/>
    <cellStyle name="Normální 3 4" xfId="141" xr:uid="{00000000-0005-0000-0000-00008D000000}"/>
    <cellStyle name="Normální 3 4 2" xfId="268" xr:uid="{A3E84C54-E104-4791-92D2-50265D43D661}"/>
    <cellStyle name="normální 3 5" xfId="142" xr:uid="{00000000-0005-0000-0000-00008E000000}"/>
    <cellStyle name="Normální 3 6" xfId="266" xr:uid="{05F00AAB-D318-4064-9A69-0FAB966A1FCB}"/>
    <cellStyle name="Normální 30" xfId="143" xr:uid="{00000000-0005-0000-0000-00008F000000}"/>
    <cellStyle name="Normální 31" xfId="144" xr:uid="{00000000-0005-0000-0000-000090000000}"/>
    <cellStyle name="Normální 32" xfId="145" xr:uid="{00000000-0005-0000-0000-000091000000}"/>
    <cellStyle name="Normální 33" xfId="146" xr:uid="{00000000-0005-0000-0000-000092000000}"/>
    <cellStyle name="Normální 34" xfId="147" xr:uid="{00000000-0005-0000-0000-000093000000}"/>
    <cellStyle name="Normální 35" xfId="148" xr:uid="{00000000-0005-0000-0000-000094000000}"/>
    <cellStyle name="Normální 36" xfId="149" xr:uid="{00000000-0005-0000-0000-000095000000}"/>
    <cellStyle name="Normální 37" xfId="150" xr:uid="{00000000-0005-0000-0000-000096000000}"/>
    <cellStyle name="Normální 38" xfId="151" xr:uid="{00000000-0005-0000-0000-000097000000}"/>
    <cellStyle name="Normální 39" xfId="152" xr:uid="{00000000-0005-0000-0000-000098000000}"/>
    <cellStyle name="Normální 4" xfId="153" xr:uid="{00000000-0005-0000-0000-000099000000}"/>
    <cellStyle name="Normální 4 2" xfId="154" xr:uid="{00000000-0005-0000-0000-00009A000000}"/>
    <cellStyle name="Normální 4 2 2" xfId="155" xr:uid="{00000000-0005-0000-0000-00009B000000}"/>
    <cellStyle name="Normální 4 2 3" xfId="156" xr:uid="{00000000-0005-0000-0000-00009C000000}"/>
    <cellStyle name="Normální 4 2 3 2" xfId="271" xr:uid="{25491183-B07B-4C52-8E6A-99AA213B0FA7}"/>
    <cellStyle name="Normální 4 2 4" xfId="270" xr:uid="{3A9985DB-8043-4EF7-8087-C71765E23725}"/>
    <cellStyle name="Normální 4 3" xfId="157" xr:uid="{00000000-0005-0000-0000-00009D000000}"/>
    <cellStyle name="normální 4 4" xfId="158" xr:uid="{00000000-0005-0000-0000-00009E000000}"/>
    <cellStyle name="Normální 4 5" xfId="269" xr:uid="{1E7878A1-A1ED-4481-BE52-7107276F95DF}"/>
    <cellStyle name="Normální 40" xfId="159" xr:uid="{00000000-0005-0000-0000-00009F000000}"/>
    <cellStyle name="Normální 41" xfId="160" xr:uid="{00000000-0005-0000-0000-0000A0000000}"/>
    <cellStyle name="Normální 42" xfId="161" xr:uid="{00000000-0005-0000-0000-0000A1000000}"/>
    <cellStyle name="Normální 43" xfId="162" xr:uid="{00000000-0005-0000-0000-0000A2000000}"/>
    <cellStyle name="Normální 44" xfId="163" xr:uid="{00000000-0005-0000-0000-0000A3000000}"/>
    <cellStyle name="Normální 45" xfId="164" xr:uid="{00000000-0005-0000-0000-0000A4000000}"/>
    <cellStyle name="Normální 46" xfId="165" xr:uid="{00000000-0005-0000-0000-0000A5000000}"/>
    <cellStyle name="Normální 47" xfId="166" xr:uid="{00000000-0005-0000-0000-0000A6000000}"/>
    <cellStyle name="Normální 48" xfId="167" xr:uid="{00000000-0005-0000-0000-0000A7000000}"/>
    <cellStyle name="Normální 49" xfId="197" xr:uid="{FB1B2D3E-ECB6-49C3-BFD3-80327D85FFD3}"/>
    <cellStyle name="Normální 5" xfId="168" xr:uid="{00000000-0005-0000-0000-0000A8000000}"/>
    <cellStyle name="Normální 5 2" xfId="169" xr:uid="{00000000-0005-0000-0000-0000A9000000}"/>
    <cellStyle name="Normální 5 3" xfId="170" xr:uid="{00000000-0005-0000-0000-0000AA000000}"/>
    <cellStyle name="Normální 5 4" xfId="171" xr:uid="{00000000-0005-0000-0000-0000AB000000}"/>
    <cellStyle name="Normální 50" xfId="280" xr:uid="{91A05D24-87F1-440B-B31C-08AA78357F83}"/>
    <cellStyle name="Normální 51" xfId="172" xr:uid="{00000000-0005-0000-0000-0000AC000000}"/>
    <cellStyle name="Normální 51 2" xfId="272" xr:uid="{010A3B2D-FC3C-4FCC-8FB6-B94341AE4B8D}"/>
    <cellStyle name="Normální 52" xfId="173" xr:uid="{00000000-0005-0000-0000-0000AD000000}"/>
    <cellStyle name="Normální 52 2" xfId="273" xr:uid="{13B7B7AB-5D8C-4BA6-A5B2-61F7C43E69B6}"/>
    <cellStyle name="Normální 53" xfId="282" xr:uid="{06E5D36C-CDD7-4E77-A365-038049140730}"/>
    <cellStyle name="Normální 54" xfId="284" xr:uid="{F48CF5AD-6177-4E13-9A48-9C60FBBA4907}"/>
    <cellStyle name="Normální 55" xfId="286" xr:uid="{698646AC-1655-488C-9AC7-C178449E2B74}"/>
    <cellStyle name="Normální 6" xfId="174" xr:uid="{00000000-0005-0000-0000-0000AE000000}"/>
    <cellStyle name="Normální 6 2" xfId="175" xr:uid="{00000000-0005-0000-0000-0000AF000000}"/>
    <cellStyle name="Normální 6 2 2" xfId="275" xr:uid="{BE03A82F-DC58-47E7-944C-1805284F8CBB}"/>
    <cellStyle name="Normální 6 3" xfId="176" xr:uid="{00000000-0005-0000-0000-0000B0000000}"/>
    <cellStyle name="Normální 6 4" xfId="274" xr:uid="{69F4C40A-083C-41AC-9E0F-95CA1E74AE96}"/>
    <cellStyle name="Normální 7" xfId="177" xr:uid="{00000000-0005-0000-0000-0000B1000000}"/>
    <cellStyle name="Normální 7 2" xfId="178" xr:uid="{00000000-0005-0000-0000-0000B2000000}"/>
    <cellStyle name="Normální 7 3" xfId="276" xr:uid="{C384C28F-BD14-42E9-BC08-2604BE22FD29}"/>
    <cellStyle name="Normální 8" xfId="179" xr:uid="{00000000-0005-0000-0000-0000B3000000}"/>
    <cellStyle name="Normální 8 2" xfId="180" xr:uid="{00000000-0005-0000-0000-0000B4000000}"/>
    <cellStyle name="Normální 8 2 2" xfId="277" xr:uid="{1C8AE3D1-0896-4345-8CC2-74C95D4C3AEA}"/>
    <cellStyle name="Normální 8 3" xfId="181" xr:uid="{00000000-0005-0000-0000-0000B5000000}"/>
    <cellStyle name="Normální 8 4" xfId="182" xr:uid="{00000000-0005-0000-0000-0000B6000000}"/>
    <cellStyle name="Normální 8 5" xfId="183" xr:uid="{00000000-0005-0000-0000-0000B7000000}"/>
    <cellStyle name="Normální 8 6" xfId="184" xr:uid="{00000000-0005-0000-0000-0000B8000000}"/>
    <cellStyle name="Normální 8 6 2" xfId="185" xr:uid="{00000000-0005-0000-0000-0000B9000000}"/>
    <cellStyle name="Normální 8 7" xfId="186" xr:uid="{00000000-0005-0000-0000-0000BA000000}"/>
    <cellStyle name="Normální 9" xfId="187" xr:uid="{00000000-0005-0000-0000-0000BB000000}"/>
    <cellStyle name="Normální 9 2" xfId="188" xr:uid="{00000000-0005-0000-0000-0000BC000000}"/>
    <cellStyle name="Normální 9 2 2" xfId="279" xr:uid="{55721063-888A-4C67-B379-F81119F403E0}"/>
    <cellStyle name="Normální 9 3" xfId="189" xr:uid="{00000000-0005-0000-0000-0000BD000000}"/>
    <cellStyle name="Normální 9 4" xfId="278" xr:uid="{C5BFD915-D96C-4806-BE1B-FD10D052CE14}"/>
    <cellStyle name="P/N" xfId="190" xr:uid="{00000000-0005-0000-0000-0000BE000000}"/>
    <cellStyle name="Percent_HP" xfId="191" xr:uid="{00000000-0005-0000-0000-0000BF000000}"/>
    <cellStyle name="Popis" xfId="192" xr:uid="{00000000-0005-0000-0000-0000C0000000}"/>
    <cellStyle name="procent 2" xfId="193" xr:uid="{00000000-0005-0000-0000-0000C1000000}"/>
    <cellStyle name="Styl 1" xfId="194" xr:uid="{00000000-0005-0000-0000-0000C2000000}"/>
    <cellStyle name="Velký nadpis" xfId="195" xr:uid="{00000000-0005-0000-0000-0000C3000000}"/>
    <cellStyle name="Záhlaví" xfId="196" xr:uid="{00000000-0005-0000-0000-0000C4000000}"/>
  </cellStyles>
  <dxfs count="0"/>
  <tableStyles count="0" defaultTableStyle="TableStyleMedium2" defaultPivotStyle="PivotStyleLight16"/>
  <colors>
    <mruColors>
      <color rgb="FFF70FF7"/>
      <color rgb="FF76D1E6"/>
      <color rgb="FF00FF00"/>
      <color rgb="FF66FF33"/>
      <color rgb="FF66FF99"/>
      <color rgb="FF66FF66"/>
      <color rgb="FF2198F1"/>
      <color rgb="FF19F9C4"/>
      <color rgb="FF3EA987"/>
      <color rgb="FF52A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B493-06CF-48F1-A376-18E290B3127F}">
  <sheetPr>
    <pageSetUpPr fitToPage="1"/>
  </sheetPr>
  <dimension ref="B2:F17"/>
  <sheetViews>
    <sheetView tabSelected="1" zoomScale="85" zoomScaleNormal="85" workbookViewId="0">
      <selection activeCell="G9" sqref="G9"/>
    </sheetView>
  </sheetViews>
  <sheetFormatPr baseColWidth="10" defaultColWidth="8.83203125" defaultRowHeight="13"/>
  <cols>
    <col min="2" max="2" width="42.1640625" customWidth="1"/>
    <col min="3" max="4" width="25.6640625" customWidth="1"/>
    <col min="6" max="6" width="9" style="72"/>
    <col min="7" max="7" width="14.6640625" customWidth="1"/>
    <col min="8" max="8" width="15.1640625" customWidth="1"/>
  </cols>
  <sheetData>
    <row r="2" spans="2:6" ht="46.5" customHeight="1">
      <c r="B2" s="96" t="s">
        <v>74</v>
      </c>
      <c r="C2" s="96"/>
      <c r="D2" s="96"/>
    </row>
    <row r="3" spans="2:6" ht="19.5" customHeight="1">
      <c r="B3" s="3"/>
      <c r="C3" s="4"/>
      <c r="D3" s="4"/>
    </row>
    <row r="4" spans="2:6" ht="28.5" customHeight="1">
      <c r="B4" s="84" t="s">
        <v>17</v>
      </c>
      <c r="C4" s="4"/>
      <c r="D4" s="4"/>
    </row>
    <row r="5" spans="2:6" ht="9" customHeight="1">
      <c r="B5" s="3"/>
      <c r="C5" s="4"/>
      <c r="D5" s="4"/>
      <c r="F5" s="86"/>
    </row>
    <row r="6" spans="2:6" ht="30" customHeight="1">
      <c r="B6" s="69" t="s">
        <v>14</v>
      </c>
      <c r="C6" s="70" t="s">
        <v>5</v>
      </c>
      <c r="D6" s="70" t="s">
        <v>6</v>
      </c>
    </row>
    <row r="7" spans="2:6" ht="36" customHeight="1">
      <c r="B7" s="77" t="str">
        <f>FYZ!B2</f>
        <v>Učebna fyziky</v>
      </c>
      <c r="C7" s="78">
        <f ca="1">FYZ!G115</f>
        <v>0</v>
      </c>
      <c r="D7" s="78">
        <f ca="1">FYZ!G119</f>
        <v>0</v>
      </c>
      <c r="F7" s="85"/>
    </row>
    <row r="8" spans="2:6" ht="36" customHeight="1">
      <c r="B8" s="77" t="str">
        <f>CHEM!B2</f>
        <v>Učebna chemie</v>
      </c>
      <c r="C8" s="78">
        <f ca="1">CHEM!G113</f>
        <v>0</v>
      </c>
      <c r="D8" s="78">
        <f ca="1">CHEM!G117</f>
        <v>0</v>
      </c>
      <c r="F8" s="85"/>
    </row>
    <row r="9" spans="2:6" ht="36" customHeight="1">
      <c r="B9" s="77" t="str">
        <f>PC!B2</f>
        <v>Počítačová učebna</v>
      </c>
      <c r="C9" s="78">
        <f ca="1">PC!G99</f>
        <v>0</v>
      </c>
      <c r="D9" s="78">
        <f ca="1">PC!G103</f>
        <v>0</v>
      </c>
      <c r="F9" s="85"/>
    </row>
    <row r="11" spans="2:6" ht="26.25" customHeight="1">
      <c r="B11" s="79" t="s">
        <v>3</v>
      </c>
      <c r="C11" s="80">
        <f ca="1">SUM(C7:C9)</f>
        <v>0</v>
      </c>
      <c r="D11" s="80">
        <f ca="1">SUM(D7:D9)</f>
        <v>0</v>
      </c>
    </row>
    <row r="12" spans="2:6" ht="30" customHeight="1">
      <c r="B12" s="35"/>
      <c r="C12" s="32"/>
      <c r="D12" s="36"/>
    </row>
    <row r="13" spans="2:6" ht="30" customHeight="1">
      <c r="B13" s="81" t="s">
        <v>15</v>
      </c>
      <c r="C13" s="82"/>
      <c r="D13" s="83">
        <f ca="1">C11</f>
        <v>0</v>
      </c>
      <c r="F13" s="85"/>
    </row>
    <row r="14" spans="2:6" ht="14">
      <c r="B14" s="37"/>
      <c r="C14" s="33"/>
      <c r="D14" s="38"/>
    </row>
    <row r="15" spans="2:6" ht="30" customHeight="1">
      <c r="B15" s="81" t="s">
        <v>16</v>
      </c>
      <c r="C15" s="82"/>
      <c r="D15" s="83">
        <f ca="1">D17-D13</f>
        <v>0</v>
      </c>
    </row>
    <row r="16" spans="2:6">
      <c r="B16" s="39"/>
      <c r="C16" s="34"/>
      <c r="D16" s="40"/>
    </row>
    <row r="17" spans="2:4" ht="30" customHeight="1">
      <c r="B17" s="81" t="s">
        <v>2</v>
      </c>
      <c r="C17" s="82"/>
      <c r="D17" s="83">
        <f ca="1">D11</f>
        <v>0</v>
      </c>
    </row>
  </sheetData>
  <mergeCells count="1">
    <mergeCell ref="B2:D2"/>
  </mergeCells>
  <phoneticPr fontId="70" type="noConversion"/>
  <pageMargins left="0.7" right="0.7" top="0.78740157499999996" bottom="0.78740157499999996" header="0.3" footer="0.3"/>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778A-44D2-4D66-B0C4-A0A7EF1B0989}">
  <sheetPr>
    <tabColor theme="2"/>
    <pageSetUpPr fitToPage="1"/>
  </sheetPr>
  <dimension ref="A2:G119"/>
  <sheetViews>
    <sheetView topLeftCell="A100" zoomScaleNormal="100" workbookViewId="0">
      <selection activeCell="E65" sqref="E65:E68"/>
    </sheetView>
  </sheetViews>
  <sheetFormatPr baseColWidth="10" defaultColWidth="8.83203125" defaultRowHeight="13"/>
  <cols>
    <col min="1" max="1" width="3.6640625" customWidth="1"/>
    <col min="2" max="2" width="41.6640625" customWidth="1"/>
    <col min="3" max="3" width="50.6640625" customWidth="1"/>
    <col min="4" max="4" width="4.1640625" customWidth="1"/>
    <col min="5" max="6" width="15.6640625" customWidth="1"/>
    <col min="7" max="7" width="18.6640625" customWidth="1"/>
  </cols>
  <sheetData>
    <row r="2" spans="1:7" ht="44.25" customHeight="1">
      <c r="A2" s="1"/>
      <c r="B2" s="97" t="s">
        <v>75</v>
      </c>
      <c r="C2" s="97"/>
      <c r="D2" s="97"/>
      <c r="E2" s="97"/>
      <c r="F2" s="97"/>
      <c r="G2" s="97"/>
    </row>
    <row r="3" spans="1:7" ht="39" customHeight="1" thickBot="1">
      <c r="A3" s="1"/>
      <c r="B3" s="3"/>
      <c r="C3" s="9"/>
      <c r="D3" s="4"/>
      <c r="E3" s="4"/>
      <c r="F3" s="4"/>
      <c r="G3" s="5"/>
    </row>
    <row r="4" spans="1:7" ht="33.75" customHeight="1" thickBot="1">
      <c r="A4" s="2"/>
      <c r="B4" s="61" t="s">
        <v>0</v>
      </c>
      <c r="C4" s="62" t="s">
        <v>4</v>
      </c>
      <c r="D4" s="62" t="s">
        <v>1</v>
      </c>
      <c r="E4" s="62" t="s">
        <v>9</v>
      </c>
      <c r="F4" s="62" t="s">
        <v>5</v>
      </c>
      <c r="G4" s="63" t="s">
        <v>6</v>
      </c>
    </row>
    <row r="5" spans="1:7" ht="18" customHeight="1" thickTop="1">
      <c r="A5" s="2"/>
      <c r="B5" s="41"/>
      <c r="C5" s="42"/>
      <c r="D5" s="43"/>
      <c r="E5" s="43"/>
      <c r="F5" s="43"/>
      <c r="G5" s="44"/>
    </row>
    <row r="6" spans="1:7" ht="60" customHeight="1">
      <c r="A6" s="2"/>
      <c r="B6" s="98" t="s">
        <v>18</v>
      </c>
      <c r="C6" s="99"/>
      <c r="D6" s="99"/>
      <c r="E6" s="99"/>
      <c r="F6" s="99"/>
      <c r="G6" s="100"/>
    </row>
    <row r="7" spans="1:7" ht="25.5" customHeight="1">
      <c r="A7" s="2"/>
      <c r="B7" s="45"/>
      <c r="C7" s="46"/>
      <c r="D7" s="46"/>
      <c r="E7" s="46"/>
      <c r="F7" s="46"/>
      <c r="G7" s="47"/>
    </row>
    <row r="8" spans="1:7" ht="33.75" customHeight="1">
      <c r="A8" s="2"/>
      <c r="B8" s="50" t="s">
        <v>34</v>
      </c>
      <c r="C8" s="48"/>
      <c r="D8" s="48"/>
      <c r="E8" s="48"/>
      <c r="F8" s="48"/>
      <c r="G8" s="49"/>
    </row>
    <row r="9" spans="1:7" ht="343.5" customHeight="1">
      <c r="A9" s="6"/>
      <c r="B9" s="73" t="s">
        <v>199</v>
      </c>
      <c r="C9" s="74" t="s">
        <v>76</v>
      </c>
      <c r="D9" s="75">
        <v>1</v>
      </c>
      <c r="E9" s="76"/>
      <c r="F9" s="12">
        <f t="shared" ref="F9:F19" si="0">E9*D9</f>
        <v>0</v>
      </c>
      <c r="G9" s="13">
        <f t="shared" ref="G9:G19" si="1">F9*1.21</f>
        <v>0</v>
      </c>
    </row>
    <row r="10" spans="1:7" ht="90.75" customHeight="1">
      <c r="A10" s="6"/>
      <c r="B10" s="73" t="s">
        <v>79</v>
      </c>
      <c r="C10" s="74" t="s">
        <v>80</v>
      </c>
      <c r="D10" s="75">
        <v>1</v>
      </c>
      <c r="E10" s="76"/>
      <c r="F10" s="12">
        <f>E10*D10</f>
        <v>0</v>
      </c>
      <c r="G10" s="13">
        <f>F10*1.21</f>
        <v>0</v>
      </c>
    </row>
    <row r="11" spans="1:7" ht="96" customHeight="1">
      <c r="A11" s="6"/>
      <c r="B11" s="73" t="s">
        <v>77</v>
      </c>
      <c r="C11" s="74" t="s">
        <v>78</v>
      </c>
      <c r="D11" s="75">
        <v>1</v>
      </c>
      <c r="E11" s="76"/>
      <c r="F11" s="12">
        <f t="shared" si="0"/>
        <v>0</v>
      </c>
      <c r="G11" s="13">
        <f t="shared" si="1"/>
        <v>0</v>
      </c>
    </row>
    <row r="12" spans="1:7" ht="41.25" customHeight="1">
      <c r="A12" s="6"/>
      <c r="B12" s="15" t="s">
        <v>57</v>
      </c>
      <c r="C12" s="11" t="s">
        <v>58</v>
      </c>
      <c r="D12" s="14">
        <v>15</v>
      </c>
      <c r="E12" s="12"/>
      <c r="F12" s="12">
        <f t="shared" si="0"/>
        <v>0</v>
      </c>
      <c r="G12" s="13">
        <f t="shared" si="1"/>
        <v>0</v>
      </c>
    </row>
    <row r="13" spans="1:7" ht="41.25" customHeight="1">
      <c r="A13" s="6"/>
      <c r="B13" s="15" t="s">
        <v>27</v>
      </c>
      <c r="C13" s="11" t="s">
        <v>28</v>
      </c>
      <c r="D13" s="14">
        <v>1</v>
      </c>
      <c r="E13" s="12"/>
      <c r="F13" s="12">
        <f t="shared" si="0"/>
        <v>0</v>
      </c>
      <c r="G13" s="13">
        <f t="shared" si="1"/>
        <v>0</v>
      </c>
    </row>
    <row r="14" spans="1:7" ht="41.25" customHeight="1">
      <c r="A14" s="6"/>
      <c r="B14" s="15" t="s">
        <v>29</v>
      </c>
      <c r="C14" s="11" t="s">
        <v>30</v>
      </c>
      <c r="D14" s="14">
        <v>1</v>
      </c>
      <c r="E14" s="12"/>
      <c r="F14" s="12">
        <f t="shared" si="0"/>
        <v>0</v>
      </c>
      <c r="G14" s="13">
        <f t="shared" si="1"/>
        <v>0</v>
      </c>
    </row>
    <row r="15" spans="1:7" ht="41.25" customHeight="1">
      <c r="A15" s="6"/>
      <c r="B15" s="64" t="s">
        <v>31</v>
      </c>
      <c r="C15" s="65" t="s">
        <v>32</v>
      </c>
      <c r="D15" s="66">
        <v>1</v>
      </c>
      <c r="E15" s="67"/>
      <c r="F15" s="67">
        <f t="shared" si="0"/>
        <v>0</v>
      </c>
      <c r="G15" s="68">
        <f t="shared" si="1"/>
        <v>0</v>
      </c>
    </row>
    <row r="16" spans="1:7" ht="52.5" customHeight="1">
      <c r="A16" s="6"/>
      <c r="B16" s="64" t="s">
        <v>35</v>
      </c>
      <c r="C16" s="65" t="s">
        <v>36</v>
      </c>
      <c r="D16" s="66">
        <v>1</v>
      </c>
      <c r="E16" s="67"/>
      <c r="F16" s="67">
        <f t="shared" si="0"/>
        <v>0</v>
      </c>
      <c r="G16" s="68">
        <f t="shared" si="1"/>
        <v>0</v>
      </c>
    </row>
    <row r="17" spans="1:7" ht="41.25" customHeight="1">
      <c r="A17" s="6"/>
      <c r="B17" s="64" t="s">
        <v>37</v>
      </c>
      <c r="C17" s="65" t="s">
        <v>38</v>
      </c>
      <c r="D17" s="66">
        <v>1</v>
      </c>
      <c r="E17" s="67"/>
      <c r="F17" s="67">
        <f t="shared" si="0"/>
        <v>0</v>
      </c>
      <c r="G17" s="68">
        <f t="shared" si="1"/>
        <v>0</v>
      </c>
    </row>
    <row r="18" spans="1:7" ht="41.25" customHeight="1">
      <c r="A18" s="6"/>
      <c r="B18" s="64" t="s">
        <v>39</v>
      </c>
      <c r="C18" s="65" t="s">
        <v>40</v>
      </c>
      <c r="D18" s="66">
        <v>1</v>
      </c>
      <c r="E18" s="67"/>
      <c r="F18" s="67">
        <f t="shared" si="0"/>
        <v>0</v>
      </c>
      <c r="G18" s="68">
        <f t="shared" si="1"/>
        <v>0</v>
      </c>
    </row>
    <row r="19" spans="1:7" ht="26.25" customHeight="1">
      <c r="A19" s="2"/>
      <c r="B19" s="64" t="s">
        <v>41</v>
      </c>
      <c r="C19" s="65" t="s">
        <v>42</v>
      </c>
      <c r="D19" s="66">
        <v>1</v>
      </c>
      <c r="E19" s="67"/>
      <c r="F19" s="67">
        <f t="shared" si="0"/>
        <v>0</v>
      </c>
      <c r="G19" s="68">
        <f t="shared" si="1"/>
        <v>0</v>
      </c>
    </row>
    <row r="20" spans="1:7" ht="25.5" customHeight="1">
      <c r="A20" s="2"/>
      <c r="B20" s="45"/>
      <c r="C20" s="46"/>
      <c r="D20" s="46"/>
      <c r="E20" s="46"/>
      <c r="F20" s="46"/>
      <c r="G20" s="47"/>
    </row>
    <row r="21" spans="1:7" ht="33.75" customHeight="1">
      <c r="A21" s="2"/>
      <c r="B21" s="50" t="s">
        <v>46</v>
      </c>
      <c r="C21" s="48"/>
      <c r="D21" s="48"/>
      <c r="E21" s="48"/>
      <c r="F21" s="48"/>
      <c r="G21" s="49"/>
    </row>
    <row r="22" spans="1:7" ht="171.75" customHeight="1">
      <c r="A22" s="6"/>
      <c r="B22" s="15" t="s">
        <v>44</v>
      </c>
      <c r="C22" s="11" t="s">
        <v>33</v>
      </c>
      <c r="D22" s="14">
        <v>1</v>
      </c>
      <c r="E22" s="12"/>
      <c r="F22" s="12">
        <f>E22*D22</f>
        <v>0</v>
      </c>
      <c r="G22" s="13">
        <f>F22*1.21</f>
        <v>0</v>
      </c>
    </row>
    <row r="23" spans="1:7" ht="277.5" customHeight="1">
      <c r="A23" s="6"/>
      <c r="B23" s="15" t="s">
        <v>43</v>
      </c>
      <c r="C23" s="11" t="s">
        <v>61</v>
      </c>
      <c r="D23" s="14">
        <v>1</v>
      </c>
      <c r="E23" s="12"/>
      <c r="F23" s="12">
        <f>E23*D23</f>
        <v>0</v>
      </c>
      <c r="G23" s="13">
        <f>F23*1.21</f>
        <v>0</v>
      </c>
    </row>
    <row r="24" spans="1:7" ht="78" customHeight="1">
      <c r="A24" s="6"/>
      <c r="B24" s="15" t="s">
        <v>23</v>
      </c>
      <c r="C24" s="11" t="s">
        <v>24</v>
      </c>
      <c r="D24" s="14">
        <v>1</v>
      </c>
      <c r="E24" s="12"/>
      <c r="F24" s="12">
        <f>E24*D24</f>
        <v>0</v>
      </c>
      <c r="G24" s="13">
        <f>F24*1.21</f>
        <v>0</v>
      </c>
    </row>
    <row r="25" spans="1:7" ht="25.5" customHeight="1">
      <c r="A25" s="2"/>
      <c r="B25" s="45"/>
      <c r="C25" s="46"/>
      <c r="D25" s="46"/>
      <c r="E25" s="46"/>
      <c r="F25" s="46"/>
      <c r="G25" s="47"/>
    </row>
    <row r="26" spans="1:7" ht="33.75" customHeight="1">
      <c r="A26" s="2"/>
      <c r="B26" s="50" t="s">
        <v>48</v>
      </c>
      <c r="C26" s="48"/>
      <c r="D26" s="48"/>
      <c r="E26" s="48"/>
      <c r="F26" s="48"/>
      <c r="G26" s="49"/>
    </row>
    <row r="27" spans="1:7" ht="108.75" customHeight="1">
      <c r="A27" s="6"/>
      <c r="B27" s="15" t="s">
        <v>81</v>
      </c>
      <c r="C27" s="11" t="s">
        <v>82</v>
      </c>
      <c r="D27" s="14">
        <v>1</v>
      </c>
      <c r="E27" s="12"/>
      <c r="F27" s="12">
        <f>E27*D27</f>
        <v>0</v>
      </c>
      <c r="G27" s="13">
        <f>F27*1.21</f>
        <v>0</v>
      </c>
    </row>
    <row r="28" spans="1:7" ht="113.25" customHeight="1">
      <c r="A28" s="6"/>
      <c r="B28" s="15" t="s">
        <v>83</v>
      </c>
      <c r="C28" s="11" t="s">
        <v>148</v>
      </c>
      <c r="D28" s="14">
        <v>2</v>
      </c>
      <c r="E28" s="12"/>
      <c r="F28" s="12">
        <f>E28*D28</f>
        <v>0</v>
      </c>
      <c r="G28" s="13">
        <f>F28*1.21</f>
        <v>0</v>
      </c>
    </row>
    <row r="29" spans="1:7" ht="72" customHeight="1">
      <c r="A29" s="6"/>
      <c r="B29" s="15" t="s">
        <v>204</v>
      </c>
      <c r="C29" s="11" t="s">
        <v>66</v>
      </c>
      <c r="D29" s="14">
        <v>2</v>
      </c>
      <c r="E29" s="12"/>
      <c r="F29" s="12">
        <f>E29*D29</f>
        <v>0</v>
      </c>
      <c r="G29" s="13">
        <f>F29*1.21</f>
        <v>0</v>
      </c>
    </row>
    <row r="30" spans="1:7" ht="73.5" customHeight="1">
      <c r="A30" s="6"/>
      <c r="B30" s="15" t="s">
        <v>65</v>
      </c>
      <c r="C30" s="11" t="s">
        <v>66</v>
      </c>
      <c r="D30" s="14">
        <v>2</v>
      </c>
      <c r="E30" s="12"/>
      <c r="F30" s="12">
        <f>E30*D30</f>
        <v>0</v>
      </c>
      <c r="G30" s="13">
        <f>F30*1.21</f>
        <v>0</v>
      </c>
    </row>
    <row r="31" spans="1:7" ht="94.5" customHeight="1">
      <c r="A31" s="6"/>
      <c r="B31" s="15" t="s">
        <v>84</v>
      </c>
      <c r="C31" s="11" t="s">
        <v>203</v>
      </c>
      <c r="D31" s="14">
        <v>1</v>
      </c>
      <c r="E31" s="12"/>
      <c r="F31" s="12">
        <f>E31*D31</f>
        <v>0</v>
      </c>
      <c r="G31" s="13">
        <f>F31*1.21</f>
        <v>0</v>
      </c>
    </row>
    <row r="32" spans="1:7" ht="25.5" customHeight="1">
      <c r="A32" s="2"/>
      <c r="B32" s="45"/>
      <c r="C32" s="46"/>
      <c r="D32" s="46"/>
      <c r="E32" s="46"/>
      <c r="F32" s="46"/>
      <c r="G32" s="47"/>
    </row>
    <row r="33" spans="1:7" ht="33.75" customHeight="1">
      <c r="A33" s="2"/>
      <c r="B33" s="50" t="s">
        <v>53</v>
      </c>
      <c r="C33" s="48"/>
      <c r="D33" s="48"/>
      <c r="E33" s="48"/>
      <c r="F33" s="48"/>
      <c r="G33" s="49"/>
    </row>
    <row r="34" spans="1:7" ht="101.25" customHeight="1">
      <c r="A34" s="6"/>
      <c r="B34" s="15" t="s">
        <v>200</v>
      </c>
      <c r="C34" s="11" t="s">
        <v>220</v>
      </c>
      <c r="D34" s="14">
        <v>15</v>
      </c>
      <c r="E34" s="12"/>
      <c r="F34" s="12">
        <f t="shared" ref="F34:F40" si="2">E34*D34</f>
        <v>0</v>
      </c>
      <c r="G34" s="13">
        <f t="shared" ref="G34:G40" si="3">F34*1.21</f>
        <v>0</v>
      </c>
    </row>
    <row r="35" spans="1:7" ht="82.5" customHeight="1">
      <c r="A35" s="6"/>
      <c r="B35" s="15" t="s">
        <v>113</v>
      </c>
      <c r="C35" s="11" t="s">
        <v>112</v>
      </c>
      <c r="D35" s="14">
        <v>30</v>
      </c>
      <c r="E35" s="12"/>
      <c r="F35" s="12">
        <f>E35*D35</f>
        <v>0</v>
      </c>
      <c r="G35" s="13">
        <f>F35*1.21</f>
        <v>0</v>
      </c>
    </row>
    <row r="36" spans="1:7" ht="45.75" customHeight="1">
      <c r="A36" s="6"/>
      <c r="B36" s="15" t="s">
        <v>94</v>
      </c>
      <c r="C36" s="11" t="s">
        <v>197</v>
      </c>
      <c r="D36" s="14">
        <v>1</v>
      </c>
      <c r="E36" s="12"/>
      <c r="F36" s="12">
        <f>E36*D36</f>
        <v>0</v>
      </c>
      <c r="G36" s="13">
        <f>F36*1.21</f>
        <v>0</v>
      </c>
    </row>
    <row r="37" spans="1:7" ht="104.25" customHeight="1">
      <c r="A37" s="6"/>
      <c r="B37" s="15" t="s">
        <v>85</v>
      </c>
      <c r="C37" s="11" t="s">
        <v>86</v>
      </c>
      <c r="D37" s="14">
        <v>30</v>
      </c>
      <c r="E37" s="12"/>
      <c r="F37" s="12">
        <f t="shared" si="2"/>
        <v>0</v>
      </c>
      <c r="G37" s="13">
        <f t="shared" si="3"/>
        <v>0</v>
      </c>
    </row>
    <row r="38" spans="1:7" ht="25.5" customHeight="1">
      <c r="A38" s="2"/>
      <c r="B38" s="45"/>
      <c r="C38" s="46"/>
      <c r="D38" s="46"/>
      <c r="E38" s="46"/>
      <c r="F38" s="46"/>
      <c r="G38" s="47"/>
    </row>
    <row r="39" spans="1:7" ht="33.75" customHeight="1">
      <c r="A39" s="2"/>
      <c r="B39" s="50" t="s">
        <v>87</v>
      </c>
      <c r="C39" s="48"/>
      <c r="D39" s="48"/>
      <c r="E39" s="48"/>
      <c r="F39" s="48"/>
      <c r="G39" s="49"/>
    </row>
    <row r="40" spans="1:7" ht="98.25" customHeight="1">
      <c r="A40" s="6"/>
      <c r="B40" s="15" t="s">
        <v>67</v>
      </c>
      <c r="C40" s="11" t="s">
        <v>70</v>
      </c>
      <c r="D40" s="14">
        <v>4</v>
      </c>
      <c r="E40" s="12"/>
      <c r="F40" s="12">
        <f t="shared" si="2"/>
        <v>0</v>
      </c>
      <c r="G40" s="13">
        <f t="shared" si="3"/>
        <v>0</v>
      </c>
    </row>
    <row r="41" spans="1:7" ht="98.25" customHeight="1">
      <c r="A41" s="6"/>
      <c r="B41" s="15" t="s">
        <v>68</v>
      </c>
      <c r="C41" s="11" t="s">
        <v>69</v>
      </c>
      <c r="D41" s="14">
        <v>2</v>
      </c>
      <c r="E41" s="12"/>
      <c r="F41" s="12">
        <f>E41*D41</f>
        <v>0</v>
      </c>
      <c r="G41" s="13">
        <f>F41*1.21</f>
        <v>0</v>
      </c>
    </row>
    <row r="42" spans="1:7" ht="25.5" customHeight="1">
      <c r="A42" s="2"/>
      <c r="B42" s="45"/>
      <c r="C42" s="46"/>
      <c r="D42" s="46"/>
      <c r="E42" s="46"/>
      <c r="F42" s="46"/>
      <c r="G42" s="47"/>
    </row>
    <row r="43" spans="1:7" ht="33.75" customHeight="1">
      <c r="A43" s="2"/>
      <c r="B43" s="50" t="s">
        <v>88</v>
      </c>
      <c r="C43" s="48"/>
      <c r="D43" s="48"/>
      <c r="E43" s="48"/>
      <c r="F43" s="48"/>
      <c r="G43" s="49"/>
    </row>
    <row r="44" spans="1:7" ht="73.5" customHeight="1">
      <c r="A44" s="6"/>
      <c r="B44" s="15" t="s">
        <v>90</v>
      </c>
      <c r="C44" s="11" t="s">
        <v>233</v>
      </c>
      <c r="D44" s="14">
        <v>1</v>
      </c>
      <c r="E44" s="12"/>
      <c r="F44" s="12">
        <f>E44*D44</f>
        <v>0</v>
      </c>
      <c r="G44" s="13">
        <f>F44*1.21</f>
        <v>0</v>
      </c>
    </row>
    <row r="45" spans="1:7" ht="84.75" customHeight="1">
      <c r="A45" s="6"/>
      <c r="B45" s="15" t="s">
        <v>91</v>
      </c>
      <c r="C45" s="11" t="s">
        <v>92</v>
      </c>
      <c r="D45" s="14">
        <v>4</v>
      </c>
      <c r="E45" s="12"/>
      <c r="F45" s="12">
        <f>E45*D45</f>
        <v>0</v>
      </c>
      <c r="G45" s="13">
        <f>F45*1.21</f>
        <v>0</v>
      </c>
    </row>
    <row r="46" spans="1:7" ht="84.75" customHeight="1">
      <c r="A46" s="6"/>
      <c r="B46" s="15" t="s">
        <v>89</v>
      </c>
      <c r="C46" s="11" t="s">
        <v>93</v>
      </c>
      <c r="D46" s="14">
        <v>3</v>
      </c>
      <c r="E46" s="12"/>
      <c r="F46" s="12">
        <f>E46*D46</f>
        <v>0</v>
      </c>
      <c r="G46" s="13">
        <f>F46*1.21</f>
        <v>0</v>
      </c>
    </row>
    <row r="47" spans="1:7" ht="22.5" customHeight="1">
      <c r="A47" s="6"/>
      <c r="B47" s="51" t="s">
        <v>3</v>
      </c>
      <c r="C47" s="52"/>
      <c r="D47" s="53"/>
      <c r="E47" s="54"/>
      <c r="F47" s="54">
        <f>SUM(F7:F46)</f>
        <v>0</v>
      </c>
      <c r="G47" s="55">
        <f>SUM(G7:G46)</f>
        <v>0</v>
      </c>
    </row>
    <row r="48" spans="1:7" ht="23.25" customHeight="1">
      <c r="A48" s="6"/>
      <c r="B48" s="16"/>
      <c r="C48" s="17"/>
      <c r="D48" s="17"/>
      <c r="E48" s="17"/>
      <c r="F48" s="17"/>
      <c r="G48" s="18"/>
    </row>
    <row r="49" spans="1:7" ht="35.25" customHeight="1">
      <c r="A49" s="6"/>
      <c r="B49" s="101" t="s">
        <v>19</v>
      </c>
      <c r="C49" s="102"/>
      <c r="D49" s="102"/>
      <c r="E49" s="102"/>
      <c r="F49" s="102"/>
      <c r="G49" s="103"/>
    </row>
    <row r="50" spans="1:7" ht="25.5" customHeight="1">
      <c r="A50" s="2"/>
      <c r="B50" s="45"/>
      <c r="C50" s="46"/>
      <c r="D50" s="46"/>
      <c r="E50" s="46"/>
      <c r="F50" s="46"/>
      <c r="G50" s="47"/>
    </row>
    <row r="51" spans="1:7" ht="33.75" customHeight="1">
      <c r="A51" s="2"/>
      <c r="B51" s="50" t="s">
        <v>109</v>
      </c>
      <c r="C51" s="48"/>
      <c r="D51" s="48"/>
      <c r="E51" s="48"/>
      <c r="F51" s="48"/>
      <c r="G51" s="49"/>
    </row>
    <row r="52" spans="1:7" ht="34.5" customHeight="1">
      <c r="A52" s="6"/>
      <c r="B52" s="15" t="s">
        <v>178</v>
      </c>
      <c r="C52" s="11" t="s">
        <v>230</v>
      </c>
      <c r="D52" s="14">
        <v>1</v>
      </c>
      <c r="E52" s="12"/>
      <c r="F52" s="12">
        <f t="shared" ref="F52:F53" si="4">E52*D52</f>
        <v>0</v>
      </c>
      <c r="G52" s="13">
        <f t="shared" ref="G52:G53" si="5">F52*1.21</f>
        <v>0</v>
      </c>
    </row>
    <row r="53" spans="1:7" ht="34.5" customHeight="1">
      <c r="A53" s="6"/>
      <c r="B53" s="15" t="s">
        <v>180</v>
      </c>
      <c r="C53" s="11" t="s">
        <v>231</v>
      </c>
      <c r="D53" s="14">
        <v>15</v>
      </c>
      <c r="E53" s="12"/>
      <c r="F53" s="12">
        <f t="shared" si="4"/>
        <v>0</v>
      </c>
      <c r="G53" s="13">
        <f t="shared" si="5"/>
        <v>0</v>
      </c>
    </row>
    <row r="54" spans="1:7" ht="48">
      <c r="A54" s="6"/>
      <c r="B54" s="15" t="s">
        <v>176</v>
      </c>
      <c r="C54" s="11" t="s">
        <v>232</v>
      </c>
      <c r="D54" s="14">
        <v>1</v>
      </c>
      <c r="E54" s="12"/>
      <c r="F54" s="12">
        <f t="shared" ref="F54" si="6">E54*D54</f>
        <v>0</v>
      </c>
      <c r="G54" s="13">
        <f t="shared" ref="G54" si="7">F54*1.21</f>
        <v>0</v>
      </c>
    </row>
    <row r="55" spans="1:7" ht="34.5" customHeight="1">
      <c r="A55" s="6"/>
      <c r="B55" s="15" t="s">
        <v>51</v>
      </c>
      <c r="C55" s="11" t="s">
        <v>52</v>
      </c>
      <c r="D55" s="14">
        <v>15</v>
      </c>
      <c r="E55" s="12"/>
      <c r="F55" s="12">
        <f t="shared" ref="F55:F62" si="8">E55*D55</f>
        <v>0</v>
      </c>
      <c r="G55" s="13">
        <f t="shared" ref="G55:G62" si="9">F55*1.21</f>
        <v>0</v>
      </c>
    </row>
    <row r="56" spans="1:7" ht="35.25" customHeight="1">
      <c r="A56" s="6"/>
      <c r="B56" s="15" t="s">
        <v>71</v>
      </c>
      <c r="C56" s="11" t="s">
        <v>72</v>
      </c>
      <c r="D56" s="14">
        <v>1</v>
      </c>
      <c r="E56" s="12"/>
      <c r="F56" s="12">
        <f t="shared" si="8"/>
        <v>0</v>
      </c>
      <c r="G56" s="13">
        <f t="shared" si="9"/>
        <v>0</v>
      </c>
    </row>
    <row r="57" spans="1:7" ht="39" customHeight="1">
      <c r="A57" s="6"/>
      <c r="B57" s="15" t="s">
        <v>210</v>
      </c>
      <c r="C57" s="11" t="s">
        <v>201</v>
      </c>
      <c r="D57" s="14">
        <v>15</v>
      </c>
      <c r="E57" s="12"/>
      <c r="F57" s="12">
        <f t="shared" si="8"/>
        <v>0</v>
      </c>
      <c r="G57" s="13">
        <f t="shared" si="9"/>
        <v>0</v>
      </c>
    </row>
    <row r="58" spans="1:7" ht="35.25" customHeight="1">
      <c r="A58" s="6"/>
      <c r="B58" s="15" t="s">
        <v>202</v>
      </c>
      <c r="C58" s="11" t="s">
        <v>73</v>
      </c>
      <c r="D58" s="14">
        <v>15</v>
      </c>
      <c r="E58" s="12"/>
      <c r="F58" s="12">
        <f t="shared" si="8"/>
        <v>0</v>
      </c>
      <c r="G58" s="13">
        <f t="shared" si="9"/>
        <v>0</v>
      </c>
    </row>
    <row r="59" spans="1:7" ht="27.75" customHeight="1">
      <c r="A59" s="6"/>
      <c r="B59" s="15" t="s">
        <v>198</v>
      </c>
      <c r="C59" s="11" t="s">
        <v>110</v>
      </c>
      <c r="D59" s="14">
        <v>15</v>
      </c>
      <c r="E59" s="12"/>
      <c r="F59" s="12">
        <f t="shared" si="8"/>
        <v>0</v>
      </c>
      <c r="G59" s="13">
        <f t="shared" si="9"/>
        <v>0</v>
      </c>
    </row>
    <row r="60" spans="1:7" ht="27.75" customHeight="1">
      <c r="A60" s="6"/>
      <c r="B60" s="15" t="s">
        <v>111</v>
      </c>
      <c r="C60" s="11" t="s">
        <v>110</v>
      </c>
      <c r="D60" s="14">
        <v>2</v>
      </c>
      <c r="E60" s="12"/>
      <c r="F60" s="12">
        <f t="shared" si="8"/>
        <v>0</v>
      </c>
      <c r="G60" s="13">
        <f t="shared" si="9"/>
        <v>0</v>
      </c>
    </row>
    <row r="61" spans="1:7" ht="24.75" customHeight="1">
      <c r="A61" s="6"/>
      <c r="B61" s="15" t="s">
        <v>54</v>
      </c>
      <c r="C61" s="11" t="s">
        <v>110</v>
      </c>
      <c r="D61" s="14">
        <v>1</v>
      </c>
      <c r="E61" s="12"/>
      <c r="F61" s="12">
        <f t="shared" si="8"/>
        <v>0</v>
      </c>
      <c r="G61" s="13">
        <f t="shared" si="9"/>
        <v>0</v>
      </c>
    </row>
    <row r="62" spans="1:7" ht="24" customHeight="1">
      <c r="A62" s="6"/>
      <c r="B62" s="15" t="s">
        <v>56</v>
      </c>
      <c r="C62" s="11" t="s">
        <v>55</v>
      </c>
      <c r="D62" s="14">
        <v>1</v>
      </c>
      <c r="E62" s="12"/>
      <c r="F62" s="12">
        <f t="shared" si="8"/>
        <v>0</v>
      </c>
      <c r="G62" s="13">
        <f t="shared" si="9"/>
        <v>0</v>
      </c>
    </row>
    <row r="63" spans="1:7" ht="25.5" customHeight="1">
      <c r="A63" s="2"/>
      <c r="B63" s="45"/>
      <c r="C63" s="46"/>
      <c r="D63" s="46"/>
      <c r="E63" s="71"/>
      <c r="F63" s="46"/>
      <c r="G63" s="47"/>
    </row>
    <row r="64" spans="1:7" ht="33.75" customHeight="1">
      <c r="A64" s="2"/>
      <c r="B64" s="50" t="s">
        <v>108</v>
      </c>
      <c r="C64" s="48"/>
      <c r="D64" s="48"/>
      <c r="E64" s="48"/>
      <c r="F64" s="48"/>
      <c r="G64" s="49"/>
    </row>
    <row r="65" spans="1:7" ht="32.25" customHeight="1">
      <c r="A65" s="6"/>
      <c r="B65" s="15" t="s">
        <v>103</v>
      </c>
      <c r="C65" s="11" t="s">
        <v>104</v>
      </c>
      <c r="D65" s="14">
        <v>1</v>
      </c>
      <c r="E65" s="12"/>
      <c r="F65" s="12">
        <f>E65*D65</f>
        <v>0</v>
      </c>
      <c r="G65" s="13">
        <f>F65*1.21</f>
        <v>0</v>
      </c>
    </row>
    <row r="66" spans="1:7" ht="32.25" customHeight="1">
      <c r="A66" s="6"/>
      <c r="B66" s="15" t="s">
        <v>105</v>
      </c>
      <c r="C66" s="11" t="s">
        <v>105</v>
      </c>
      <c r="D66" s="14">
        <v>1</v>
      </c>
      <c r="E66" s="12"/>
      <c r="F66" s="12">
        <f>E66*D66</f>
        <v>0</v>
      </c>
      <c r="G66" s="13">
        <f>F66*1.21</f>
        <v>0</v>
      </c>
    </row>
    <row r="67" spans="1:7" ht="32.25" customHeight="1">
      <c r="A67" s="6"/>
      <c r="B67" s="15" t="s">
        <v>106</v>
      </c>
      <c r="C67" s="11" t="s">
        <v>107</v>
      </c>
      <c r="D67" s="14">
        <v>1</v>
      </c>
      <c r="E67" s="12"/>
      <c r="F67" s="12">
        <f>E67*D67</f>
        <v>0</v>
      </c>
      <c r="G67" s="13">
        <f>F67*1.21</f>
        <v>0</v>
      </c>
    </row>
    <row r="68" spans="1:7" ht="32.25" customHeight="1">
      <c r="A68" s="6"/>
      <c r="B68" s="15" t="s">
        <v>20</v>
      </c>
      <c r="C68" s="11" t="s">
        <v>21</v>
      </c>
      <c r="D68" s="14">
        <v>1</v>
      </c>
      <c r="E68" s="12"/>
      <c r="F68" s="12">
        <f>E68*D68</f>
        <v>0</v>
      </c>
      <c r="G68" s="13">
        <f>F68*1.21</f>
        <v>0</v>
      </c>
    </row>
    <row r="69" spans="1:7" ht="25.5" customHeight="1">
      <c r="A69" s="2"/>
      <c r="B69" s="45"/>
      <c r="C69" s="46"/>
      <c r="D69" s="46"/>
      <c r="E69" s="46"/>
      <c r="F69" s="46"/>
      <c r="G69" s="47"/>
    </row>
    <row r="70" spans="1:7" ht="33.75" customHeight="1">
      <c r="A70" s="2"/>
      <c r="B70" s="50" t="s">
        <v>95</v>
      </c>
      <c r="C70" s="48"/>
      <c r="D70" s="48"/>
      <c r="E70" s="48"/>
      <c r="F70" s="48"/>
      <c r="G70" s="49"/>
    </row>
    <row r="71" spans="1:7" ht="101.25" customHeight="1">
      <c r="A71" s="6"/>
      <c r="B71" s="15" t="s">
        <v>98</v>
      </c>
      <c r="C71" s="11" t="s">
        <v>100</v>
      </c>
      <c r="D71" s="14">
        <v>2</v>
      </c>
      <c r="E71" s="12"/>
      <c r="F71" s="12">
        <f>E71*D71</f>
        <v>0</v>
      </c>
      <c r="G71" s="13">
        <f>F71*1.21</f>
        <v>0</v>
      </c>
    </row>
    <row r="72" spans="1:7" ht="101.25" customHeight="1">
      <c r="A72" s="6"/>
      <c r="B72" s="15" t="s">
        <v>98</v>
      </c>
      <c r="C72" s="11" t="s">
        <v>101</v>
      </c>
      <c r="D72" s="14">
        <v>1</v>
      </c>
      <c r="E72" s="12"/>
      <c r="F72" s="12">
        <f>E72*D72</f>
        <v>0</v>
      </c>
      <c r="G72" s="13">
        <f>F72*1.21</f>
        <v>0</v>
      </c>
    </row>
    <row r="73" spans="1:7" ht="101.25" customHeight="1">
      <c r="A73" s="6"/>
      <c r="B73" s="15" t="s">
        <v>98</v>
      </c>
      <c r="C73" s="11" t="s">
        <v>102</v>
      </c>
      <c r="D73" s="14">
        <v>1</v>
      </c>
      <c r="E73" s="12"/>
      <c r="F73" s="12">
        <f>E73*D73</f>
        <v>0</v>
      </c>
      <c r="G73" s="13">
        <f>F73*1.21</f>
        <v>0</v>
      </c>
    </row>
    <row r="74" spans="1:7" ht="35.25" customHeight="1">
      <c r="A74" s="6"/>
      <c r="B74" s="15" t="s">
        <v>99</v>
      </c>
      <c r="C74" s="11" t="s">
        <v>96</v>
      </c>
      <c r="D74" s="14">
        <v>1</v>
      </c>
      <c r="E74" s="12"/>
      <c r="F74" s="12">
        <f>E74*D74</f>
        <v>0</v>
      </c>
      <c r="G74" s="13">
        <f>F74*1.21</f>
        <v>0</v>
      </c>
    </row>
    <row r="75" spans="1:7" ht="34.5" customHeight="1">
      <c r="A75" s="6"/>
      <c r="B75" s="15" t="s">
        <v>97</v>
      </c>
      <c r="C75" s="11" t="s">
        <v>42</v>
      </c>
      <c r="D75" s="14">
        <v>4</v>
      </c>
      <c r="E75" s="12"/>
      <c r="F75" s="12">
        <f>E75*D75</f>
        <v>0</v>
      </c>
      <c r="G75" s="13">
        <f>F75*1.21</f>
        <v>0</v>
      </c>
    </row>
    <row r="76" spans="1:7" ht="25.5" customHeight="1">
      <c r="A76" s="2"/>
      <c r="B76" s="45"/>
      <c r="C76" s="46"/>
      <c r="D76" s="46"/>
      <c r="E76" s="71"/>
      <c r="F76" s="46"/>
      <c r="G76" s="47"/>
    </row>
    <row r="77" spans="1:7" ht="33.75" customHeight="1">
      <c r="A77" s="2"/>
      <c r="B77" s="50" t="s">
        <v>133</v>
      </c>
      <c r="C77" s="48"/>
      <c r="D77" s="48"/>
      <c r="E77" s="48"/>
      <c r="F77" s="48"/>
      <c r="G77" s="49"/>
    </row>
    <row r="78" spans="1:7" ht="33.75" customHeight="1">
      <c r="A78" s="2"/>
      <c r="B78" s="15" t="s">
        <v>134</v>
      </c>
      <c r="C78" s="11" t="s">
        <v>236</v>
      </c>
      <c r="D78" s="14">
        <v>8</v>
      </c>
      <c r="E78" s="12"/>
      <c r="F78" s="12">
        <f>E78*D78</f>
        <v>0</v>
      </c>
      <c r="G78" s="13">
        <f>F78*1.21</f>
        <v>0</v>
      </c>
    </row>
    <row r="79" spans="1:7" ht="33.75" customHeight="1">
      <c r="A79" s="2"/>
      <c r="B79" s="15" t="s">
        <v>150</v>
      </c>
      <c r="C79" s="11" t="s">
        <v>149</v>
      </c>
      <c r="D79" s="14">
        <v>9</v>
      </c>
      <c r="E79" s="12"/>
      <c r="F79" s="12">
        <f>E79*D79</f>
        <v>0</v>
      </c>
      <c r="G79" s="13">
        <f>F79*1.21</f>
        <v>0</v>
      </c>
    </row>
    <row r="80" spans="1:7" ht="33.75" customHeight="1">
      <c r="A80" s="2"/>
      <c r="B80" s="15" t="s">
        <v>234</v>
      </c>
      <c r="C80" s="11" t="s">
        <v>235</v>
      </c>
      <c r="D80" s="14">
        <v>95</v>
      </c>
      <c r="E80" s="12"/>
      <c r="F80" s="12">
        <f>E80*D80</f>
        <v>0</v>
      </c>
      <c r="G80" s="13">
        <f>F80*1.21</f>
        <v>0</v>
      </c>
    </row>
    <row r="81" spans="1:7" ht="25.5" customHeight="1">
      <c r="A81" s="6"/>
      <c r="B81" s="15" t="s">
        <v>114</v>
      </c>
      <c r="C81" s="11" t="s">
        <v>115</v>
      </c>
      <c r="D81" s="14">
        <v>95</v>
      </c>
      <c r="E81" s="12"/>
      <c r="F81" s="12">
        <f>E81*D81</f>
        <v>0</v>
      </c>
      <c r="G81" s="13">
        <f>F81*1.21</f>
        <v>0</v>
      </c>
    </row>
    <row r="82" spans="1:7" ht="27.75" customHeight="1">
      <c r="A82" s="6"/>
      <c r="B82" s="15" t="s">
        <v>116</v>
      </c>
      <c r="C82" s="11" t="s">
        <v>115</v>
      </c>
      <c r="D82" s="14">
        <v>95</v>
      </c>
      <c r="E82" s="12"/>
      <c r="F82" s="12">
        <f t="shared" ref="F82:F95" si="10">E82*D82</f>
        <v>0</v>
      </c>
      <c r="G82" s="13">
        <f t="shared" ref="G82:G95" si="11">F82*1.21</f>
        <v>0</v>
      </c>
    </row>
    <row r="83" spans="1:7" ht="28.5" customHeight="1">
      <c r="A83" s="6"/>
      <c r="B83" s="15" t="s">
        <v>117</v>
      </c>
      <c r="C83" s="11" t="s">
        <v>118</v>
      </c>
      <c r="D83" s="14">
        <v>1</v>
      </c>
      <c r="E83" s="12"/>
      <c r="F83" s="12">
        <f t="shared" si="10"/>
        <v>0</v>
      </c>
      <c r="G83" s="13">
        <f t="shared" si="11"/>
        <v>0</v>
      </c>
    </row>
    <row r="84" spans="1:7" ht="27.75" customHeight="1">
      <c r="A84" s="6"/>
      <c r="B84" s="15" t="s">
        <v>119</v>
      </c>
      <c r="C84" s="11" t="s">
        <v>119</v>
      </c>
      <c r="D84" s="14">
        <v>1</v>
      </c>
      <c r="E84" s="12"/>
      <c r="F84" s="12">
        <f t="shared" si="10"/>
        <v>0</v>
      </c>
      <c r="G84" s="13">
        <f t="shared" si="11"/>
        <v>0</v>
      </c>
    </row>
    <row r="85" spans="1:7" ht="16">
      <c r="A85" s="6"/>
      <c r="B85" s="15" t="s">
        <v>120</v>
      </c>
      <c r="C85" s="11" t="s">
        <v>120</v>
      </c>
      <c r="D85" s="14">
        <v>1</v>
      </c>
      <c r="E85" s="12"/>
      <c r="F85" s="12">
        <f t="shared" si="10"/>
        <v>0</v>
      </c>
      <c r="G85" s="13">
        <f t="shared" si="11"/>
        <v>0</v>
      </c>
    </row>
    <row r="86" spans="1:7" ht="16">
      <c r="A86" s="6"/>
      <c r="B86" s="15" t="s">
        <v>121</v>
      </c>
      <c r="C86" s="11" t="s">
        <v>115</v>
      </c>
      <c r="D86" s="14">
        <v>95</v>
      </c>
      <c r="E86" s="12"/>
      <c r="F86" s="12">
        <f t="shared" si="10"/>
        <v>0</v>
      </c>
      <c r="G86" s="13">
        <f t="shared" si="11"/>
        <v>0</v>
      </c>
    </row>
    <row r="87" spans="1:7" ht="16">
      <c r="A87" s="6"/>
      <c r="B87" s="15" t="s">
        <v>122</v>
      </c>
      <c r="C87" s="11" t="s">
        <v>115</v>
      </c>
      <c r="D87" s="14">
        <v>95</v>
      </c>
      <c r="E87" s="12"/>
      <c r="F87" s="12">
        <f t="shared" si="10"/>
        <v>0</v>
      </c>
      <c r="G87" s="13">
        <f t="shared" si="11"/>
        <v>0</v>
      </c>
    </row>
    <row r="88" spans="1:7" ht="26.25" customHeight="1">
      <c r="A88" s="6"/>
      <c r="B88" s="15" t="s">
        <v>123</v>
      </c>
      <c r="C88" s="11" t="s">
        <v>124</v>
      </c>
      <c r="D88" s="14">
        <v>95</v>
      </c>
      <c r="E88" s="12"/>
      <c r="F88" s="12">
        <f t="shared" si="10"/>
        <v>0</v>
      </c>
      <c r="G88" s="13">
        <f t="shared" si="11"/>
        <v>0</v>
      </c>
    </row>
    <row r="89" spans="1:7" ht="16">
      <c r="A89" s="6"/>
      <c r="B89" s="15" t="s">
        <v>125</v>
      </c>
      <c r="C89" s="11" t="s">
        <v>115</v>
      </c>
      <c r="D89" s="14">
        <v>95</v>
      </c>
      <c r="E89" s="12"/>
      <c r="F89" s="12">
        <f t="shared" si="10"/>
        <v>0</v>
      </c>
      <c r="G89" s="13">
        <f t="shared" si="11"/>
        <v>0</v>
      </c>
    </row>
    <row r="90" spans="1:7" ht="16">
      <c r="A90" s="6"/>
      <c r="B90" s="15" t="s">
        <v>126</v>
      </c>
      <c r="C90" s="11" t="s">
        <v>115</v>
      </c>
      <c r="D90" s="14">
        <v>95</v>
      </c>
      <c r="E90" s="12"/>
      <c r="F90" s="12">
        <f t="shared" si="10"/>
        <v>0</v>
      </c>
      <c r="G90" s="13">
        <f t="shared" si="11"/>
        <v>0</v>
      </c>
    </row>
    <row r="91" spans="1:7" ht="16">
      <c r="A91" s="6"/>
      <c r="B91" s="15" t="s">
        <v>127</v>
      </c>
      <c r="C91" s="11" t="s">
        <v>128</v>
      </c>
      <c r="D91" s="14">
        <v>50</v>
      </c>
      <c r="E91" s="12"/>
      <c r="F91" s="12">
        <f t="shared" si="10"/>
        <v>0</v>
      </c>
      <c r="G91" s="13">
        <f t="shared" si="11"/>
        <v>0</v>
      </c>
    </row>
    <row r="92" spans="1:7" ht="16">
      <c r="A92" s="6"/>
      <c r="B92" s="15" t="s">
        <v>129</v>
      </c>
      <c r="C92" s="11" t="s">
        <v>128</v>
      </c>
      <c r="D92" s="14">
        <v>50</v>
      </c>
      <c r="E92" s="12"/>
      <c r="F92" s="12">
        <f t="shared" si="10"/>
        <v>0</v>
      </c>
      <c r="G92" s="13">
        <f t="shared" si="11"/>
        <v>0</v>
      </c>
    </row>
    <row r="93" spans="1:7" ht="16">
      <c r="A93" s="6"/>
      <c r="B93" s="15" t="s">
        <v>130</v>
      </c>
      <c r="C93" s="11" t="s">
        <v>130</v>
      </c>
      <c r="D93" s="14">
        <v>1</v>
      </c>
      <c r="E93" s="12"/>
      <c r="F93" s="12">
        <f t="shared" si="10"/>
        <v>0</v>
      </c>
      <c r="G93" s="13">
        <f t="shared" si="11"/>
        <v>0</v>
      </c>
    </row>
    <row r="94" spans="1:7" ht="16">
      <c r="A94" s="6"/>
      <c r="B94" s="15" t="s">
        <v>131</v>
      </c>
      <c r="C94" s="11" t="s">
        <v>131</v>
      </c>
      <c r="D94" s="14">
        <v>2</v>
      </c>
      <c r="E94" s="12"/>
      <c r="F94" s="12">
        <f t="shared" si="10"/>
        <v>0</v>
      </c>
      <c r="G94" s="13">
        <f t="shared" si="11"/>
        <v>0</v>
      </c>
    </row>
    <row r="95" spans="1:7" ht="16">
      <c r="A95" s="6"/>
      <c r="B95" s="15" t="s">
        <v>132</v>
      </c>
      <c r="C95" s="11" t="s">
        <v>132</v>
      </c>
      <c r="D95" s="14">
        <v>2</v>
      </c>
      <c r="E95" s="12"/>
      <c r="F95" s="12">
        <f t="shared" si="10"/>
        <v>0</v>
      </c>
      <c r="G95" s="13">
        <f t="shared" si="11"/>
        <v>0</v>
      </c>
    </row>
    <row r="96" spans="1:7" ht="15">
      <c r="A96" s="6"/>
      <c r="B96" s="89"/>
      <c r="C96" s="90"/>
      <c r="D96" s="91"/>
      <c r="E96" s="87"/>
      <c r="F96" s="87"/>
      <c r="G96" s="88"/>
    </row>
    <row r="97" spans="1:7" ht="33.75" customHeight="1">
      <c r="A97" s="2"/>
      <c r="B97" s="50" t="s">
        <v>146</v>
      </c>
      <c r="C97" s="48"/>
      <c r="D97" s="48"/>
      <c r="E97" s="48"/>
      <c r="F97" s="48"/>
      <c r="G97" s="49"/>
    </row>
    <row r="98" spans="1:7" ht="28.5" customHeight="1">
      <c r="A98" s="6"/>
      <c r="B98" s="15" t="s">
        <v>136</v>
      </c>
      <c r="C98" s="11" t="s">
        <v>137</v>
      </c>
      <c r="D98" s="14">
        <v>1</v>
      </c>
      <c r="E98" s="12"/>
      <c r="F98" s="12">
        <f>E98*D98</f>
        <v>0</v>
      </c>
      <c r="G98" s="13">
        <f>F98*1.21</f>
        <v>0</v>
      </c>
    </row>
    <row r="99" spans="1:7" ht="28.5" customHeight="1">
      <c r="A99" s="6"/>
      <c r="B99" s="15" t="s">
        <v>138</v>
      </c>
      <c r="C99" s="11" t="s">
        <v>139</v>
      </c>
      <c r="D99" s="14">
        <v>1</v>
      </c>
      <c r="E99" s="12"/>
      <c r="F99" s="12">
        <f>E99*D99</f>
        <v>0</v>
      </c>
      <c r="G99" s="13">
        <f>F99*1.21</f>
        <v>0</v>
      </c>
    </row>
    <row r="100" spans="1:7" ht="28.5" customHeight="1">
      <c r="A100" s="6"/>
      <c r="B100" s="15" t="s">
        <v>140</v>
      </c>
      <c r="C100" s="11" t="s">
        <v>141</v>
      </c>
      <c r="D100" s="14">
        <v>1</v>
      </c>
      <c r="E100" s="12"/>
      <c r="F100" s="12">
        <f>E100*D100</f>
        <v>0</v>
      </c>
      <c r="G100" s="13">
        <f>F100*1.21</f>
        <v>0</v>
      </c>
    </row>
    <row r="101" spans="1:7" ht="28.5" customHeight="1">
      <c r="A101" s="6"/>
      <c r="B101" s="15" t="s">
        <v>142</v>
      </c>
      <c r="C101" s="11" t="s">
        <v>143</v>
      </c>
      <c r="D101" s="14">
        <v>1</v>
      </c>
      <c r="E101" s="12"/>
      <c r="F101" s="12">
        <f>E101*D101</f>
        <v>0</v>
      </c>
      <c r="G101" s="13">
        <f>F101*1.21</f>
        <v>0</v>
      </c>
    </row>
    <row r="102" spans="1:7" ht="36" customHeight="1">
      <c r="A102" s="6"/>
      <c r="B102" s="15" t="s">
        <v>144</v>
      </c>
      <c r="C102" s="11" t="s">
        <v>145</v>
      </c>
      <c r="D102" s="14">
        <v>1</v>
      </c>
      <c r="E102" s="12"/>
      <c r="F102" s="12">
        <f>E102*D102</f>
        <v>0</v>
      </c>
      <c r="G102" s="13">
        <f>F102*1.21</f>
        <v>0</v>
      </c>
    </row>
    <row r="103" spans="1:7" ht="36" customHeight="1">
      <c r="A103" s="6"/>
      <c r="B103" s="89"/>
      <c r="C103" s="90"/>
      <c r="D103" s="91"/>
      <c r="E103" s="87"/>
      <c r="F103" s="87"/>
      <c r="G103" s="88"/>
    </row>
    <row r="104" spans="1:7" ht="33.75" customHeight="1">
      <c r="A104" s="2"/>
      <c r="B104" s="50" t="s">
        <v>219</v>
      </c>
      <c r="C104" s="48"/>
      <c r="D104" s="48"/>
      <c r="E104" s="48"/>
      <c r="F104" s="48"/>
      <c r="G104" s="49"/>
    </row>
    <row r="105" spans="1:7" ht="36" customHeight="1">
      <c r="A105" s="6"/>
      <c r="B105" s="15" t="s">
        <v>211</v>
      </c>
      <c r="C105" s="11" t="s">
        <v>212</v>
      </c>
      <c r="D105" s="14">
        <v>20</v>
      </c>
      <c r="E105" s="12"/>
      <c r="F105" s="12">
        <f>E105*D105</f>
        <v>0</v>
      </c>
      <c r="G105" s="13">
        <f>F105*1.21</f>
        <v>0</v>
      </c>
    </row>
    <row r="106" spans="1:7" ht="36" customHeight="1">
      <c r="A106" s="6"/>
      <c r="B106" s="15" t="s">
        <v>213</v>
      </c>
      <c r="C106" s="11" t="s">
        <v>214</v>
      </c>
      <c r="D106" s="14">
        <v>219</v>
      </c>
      <c r="E106" s="12"/>
      <c r="F106" s="12">
        <f>E106*D106</f>
        <v>0</v>
      </c>
      <c r="G106" s="13">
        <f>F106*1.21</f>
        <v>0</v>
      </c>
    </row>
    <row r="107" spans="1:7" ht="36" customHeight="1">
      <c r="A107" s="6"/>
      <c r="B107" s="15" t="s">
        <v>215</v>
      </c>
      <c r="C107" s="11" t="s">
        <v>216</v>
      </c>
      <c r="D107" s="14">
        <v>219</v>
      </c>
      <c r="E107" s="12"/>
      <c r="F107" s="12">
        <f>E107*D107</f>
        <v>0</v>
      </c>
      <c r="G107" s="13">
        <f>F107*1.21</f>
        <v>0</v>
      </c>
    </row>
    <row r="108" spans="1:7" ht="36" customHeight="1">
      <c r="A108" s="6"/>
      <c r="B108" s="15" t="s">
        <v>218</v>
      </c>
      <c r="C108" s="11" t="s">
        <v>217</v>
      </c>
      <c r="D108" s="14">
        <v>1</v>
      </c>
      <c r="E108" s="12"/>
      <c r="F108" s="12">
        <f>E108*D108</f>
        <v>0</v>
      </c>
      <c r="G108" s="13">
        <f>F108*1.21</f>
        <v>0</v>
      </c>
    </row>
    <row r="109" spans="1:7" ht="25.5" customHeight="1">
      <c r="A109" s="2"/>
      <c r="B109" s="45"/>
      <c r="C109" s="46"/>
      <c r="D109" s="46"/>
      <c r="E109" s="46"/>
      <c r="F109" s="46"/>
      <c r="G109" s="47"/>
    </row>
    <row r="110" spans="1:7" ht="33.75" customHeight="1">
      <c r="A110" s="2"/>
      <c r="B110" s="50" t="s">
        <v>22</v>
      </c>
      <c r="C110" s="48"/>
      <c r="D110" s="48"/>
      <c r="E110" s="48"/>
      <c r="F110" s="48"/>
      <c r="G110" s="49"/>
    </row>
    <row r="111" spans="1:7" ht="28.5" customHeight="1">
      <c r="A111" s="6"/>
      <c r="B111" s="15" t="s">
        <v>10</v>
      </c>
      <c r="C111" s="11" t="s">
        <v>11</v>
      </c>
      <c r="D111" s="14">
        <v>1</v>
      </c>
      <c r="E111" s="12"/>
      <c r="F111" s="12">
        <f>E111*D111</f>
        <v>0</v>
      </c>
      <c r="G111" s="13">
        <f>F111*1.21</f>
        <v>0</v>
      </c>
    </row>
    <row r="112" spans="1:7" ht="25" customHeight="1">
      <c r="A112" s="6"/>
      <c r="B112" s="15" t="s">
        <v>12</v>
      </c>
      <c r="C112" s="11" t="s">
        <v>13</v>
      </c>
      <c r="D112" s="14">
        <v>1</v>
      </c>
      <c r="E112" s="12"/>
      <c r="F112" s="12">
        <f>E112*D112</f>
        <v>0</v>
      </c>
      <c r="G112" s="13">
        <f>F112*1.21</f>
        <v>0</v>
      </c>
    </row>
    <row r="113" spans="1:7" ht="22.5" customHeight="1" thickBot="1">
      <c r="A113" s="6"/>
      <c r="B113" s="56" t="s">
        <v>3</v>
      </c>
      <c r="C113" s="57"/>
      <c r="D113" s="58"/>
      <c r="E113" s="59"/>
      <c r="F113" s="59">
        <f>SUM(F50:F112)</f>
        <v>0</v>
      </c>
      <c r="G113" s="60">
        <f>SUM(G50:G112)</f>
        <v>0</v>
      </c>
    </row>
    <row r="114" spans="1:7" ht="14" thickBot="1">
      <c r="A114" s="6"/>
      <c r="B114" s="6"/>
      <c r="C114" s="10"/>
      <c r="D114" s="7"/>
      <c r="E114" s="7"/>
      <c r="F114" s="7"/>
      <c r="G114" s="8"/>
    </row>
    <row r="115" spans="1:7" ht="23.25" customHeight="1" thickBot="1">
      <c r="A115" s="6"/>
      <c r="B115" s="23" t="s">
        <v>7</v>
      </c>
      <c r="C115" s="24"/>
      <c r="D115" s="24"/>
      <c r="E115" s="24"/>
      <c r="F115" s="24"/>
      <c r="G115" s="25">
        <f ca="1">SUMIF($B$7:B113,"celkem",F7)</f>
        <v>0</v>
      </c>
    </row>
    <row r="116" spans="1:7" ht="14" thickBot="1">
      <c r="A116" s="6"/>
      <c r="B116" s="19"/>
      <c r="C116" s="20"/>
      <c r="D116" s="21"/>
      <c r="E116" s="21"/>
      <c r="F116" s="21"/>
      <c r="G116" s="22"/>
    </row>
    <row r="117" spans="1:7" ht="23.25" customHeight="1" thickBot="1">
      <c r="A117" s="6"/>
      <c r="B117" s="26" t="s">
        <v>8</v>
      </c>
      <c r="C117" s="27"/>
      <c r="D117" s="28"/>
      <c r="E117" s="28"/>
      <c r="F117" s="28"/>
      <c r="G117" s="25">
        <f ca="1">G119-G115</f>
        <v>0</v>
      </c>
    </row>
    <row r="118" spans="1:7" ht="14" thickBot="1">
      <c r="A118" s="6"/>
      <c r="B118" s="19"/>
      <c r="C118" s="20"/>
      <c r="D118" s="21"/>
      <c r="E118" s="21"/>
      <c r="F118" s="21"/>
      <c r="G118" s="22"/>
    </row>
    <row r="119" spans="1:7" ht="25.5" customHeight="1" thickBot="1">
      <c r="A119" s="6"/>
      <c r="B119" s="23" t="s">
        <v>2</v>
      </c>
      <c r="C119" s="29"/>
      <c r="D119" s="30"/>
      <c r="E119" s="30"/>
      <c r="F119" s="30"/>
      <c r="G119" s="31">
        <f ca="1">SUMIF($B$7:B113,"celkem",G7)</f>
        <v>0</v>
      </c>
    </row>
  </sheetData>
  <mergeCells count="3">
    <mergeCell ref="B2:G2"/>
    <mergeCell ref="B6:G6"/>
    <mergeCell ref="B49:G49"/>
  </mergeCells>
  <pageMargins left="0.23622047244094491" right="0.23622047244094491" top="0.39370078740157483" bottom="0.39370078740157483" header="0.31496062992125984" footer="0.31496062992125984"/>
  <pageSetup paperSize="9" scale="3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07EBC-3DA5-4965-9CB8-86FB309DFD74}">
  <sheetPr>
    <tabColor theme="2"/>
    <pageSetUpPr fitToPage="1"/>
  </sheetPr>
  <dimension ref="A2:G117"/>
  <sheetViews>
    <sheetView topLeftCell="A103" zoomScaleNormal="100" workbookViewId="0">
      <selection activeCell="E56" sqref="E56:E110"/>
    </sheetView>
  </sheetViews>
  <sheetFormatPr baseColWidth="10" defaultColWidth="8.83203125" defaultRowHeight="13"/>
  <cols>
    <col min="1" max="1" width="3.6640625" customWidth="1"/>
    <col min="2" max="2" width="41.6640625" customWidth="1"/>
    <col min="3" max="3" width="50.6640625" customWidth="1"/>
    <col min="4" max="4" width="4.1640625" customWidth="1"/>
    <col min="5" max="6" width="15.6640625" customWidth="1"/>
    <col min="7" max="7" width="18.6640625" customWidth="1"/>
  </cols>
  <sheetData>
    <row r="2" spans="1:7" ht="44.25" customHeight="1">
      <c r="A2" s="1"/>
      <c r="B2" s="97" t="s">
        <v>151</v>
      </c>
      <c r="C2" s="97"/>
      <c r="D2" s="97"/>
      <c r="E2" s="97"/>
      <c r="F2" s="97"/>
      <c r="G2" s="97"/>
    </row>
    <row r="3" spans="1:7" ht="39" customHeight="1" thickBot="1">
      <c r="A3" s="1"/>
      <c r="B3" s="3"/>
      <c r="C3" s="9"/>
      <c r="D3" s="4"/>
      <c r="E3" s="4"/>
      <c r="F3" s="4"/>
      <c r="G3" s="5"/>
    </row>
    <row r="4" spans="1:7" ht="33.75" customHeight="1" thickBot="1">
      <c r="A4" s="2"/>
      <c r="B4" s="61" t="s">
        <v>0</v>
      </c>
      <c r="C4" s="62" t="s">
        <v>4</v>
      </c>
      <c r="D4" s="62" t="s">
        <v>1</v>
      </c>
      <c r="E4" s="62" t="s">
        <v>9</v>
      </c>
      <c r="F4" s="62" t="s">
        <v>5</v>
      </c>
      <c r="G4" s="63" t="s">
        <v>6</v>
      </c>
    </row>
    <row r="5" spans="1:7" ht="18" customHeight="1" thickTop="1">
      <c r="A5" s="2"/>
      <c r="B5" s="41"/>
      <c r="C5" s="42"/>
      <c r="D5" s="43"/>
      <c r="E5" s="43"/>
      <c r="F5" s="43"/>
      <c r="G5" s="44"/>
    </row>
    <row r="6" spans="1:7" ht="60" customHeight="1">
      <c r="A6" s="2"/>
      <c r="B6" s="98" t="s">
        <v>18</v>
      </c>
      <c r="C6" s="99"/>
      <c r="D6" s="99"/>
      <c r="E6" s="99"/>
      <c r="F6" s="99"/>
      <c r="G6" s="100"/>
    </row>
    <row r="7" spans="1:7" ht="25.5" customHeight="1">
      <c r="A7" s="2"/>
      <c r="B7" s="45"/>
      <c r="C7" s="46"/>
      <c r="D7" s="46"/>
      <c r="E7" s="46"/>
      <c r="F7" s="46"/>
      <c r="G7" s="47"/>
    </row>
    <row r="8" spans="1:7" ht="33.75" customHeight="1">
      <c r="A8" s="2"/>
      <c r="B8" s="50" t="s">
        <v>34</v>
      </c>
      <c r="C8" s="48"/>
      <c r="D8" s="48"/>
      <c r="E8" s="48"/>
      <c r="F8" s="48"/>
      <c r="G8" s="49"/>
    </row>
    <row r="9" spans="1:7" ht="343.5" customHeight="1">
      <c r="A9" s="6"/>
      <c r="B9" s="73" t="s">
        <v>205</v>
      </c>
      <c r="C9" s="74" t="s">
        <v>76</v>
      </c>
      <c r="D9" s="75">
        <v>1</v>
      </c>
      <c r="E9" s="76"/>
      <c r="F9" s="12">
        <f t="shared" ref="F9:F19" si="0">E9*D9</f>
        <v>0</v>
      </c>
      <c r="G9" s="13">
        <f t="shared" ref="G9:G19" si="1">F9*1.21</f>
        <v>0</v>
      </c>
    </row>
    <row r="10" spans="1:7" ht="90.75" customHeight="1">
      <c r="A10" s="6"/>
      <c r="B10" s="73" t="s">
        <v>79</v>
      </c>
      <c r="C10" s="74" t="s">
        <v>80</v>
      </c>
      <c r="D10" s="75">
        <v>1</v>
      </c>
      <c r="E10" s="76"/>
      <c r="F10" s="12">
        <f t="shared" si="0"/>
        <v>0</v>
      </c>
      <c r="G10" s="13">
        <f t="shared" si="1"/>
        <v>0</v>
      </c>
    </row>
    <row r="11" spans="1:7" ht="96" customHeight="1">
      <c r="A11" s="6"/>
      <c r="B11" s="73" t="s">
        <v>77</v>
      </c>
      <c r="C11" s="74" t="s">
        <v>78</v>
      </c>
      <c r="D11" s="75">
        <v>1</v>
      </c>
      <c r="E11" s="76"/>
      <c r="F11" s="12">
        <f t="shared" si="0"/>
        <v>0</v>
      </c>
      <c r="G11" s="13">
        <f t="shared" si="1"/>
        <v>0</v>
      </c>
    </row>
    <row r="12" spans="1:7" ht="41.25" customHeight="1">
      <c r="A12" s="6"/>
      <c r="B12" s="15" t="s">
        <v>57</v>
      </c>
      <c r="C12" s="11" t="s">
        <v>58</v>
      </c>
      <c r="D12" s="14">
        <v>15</v>
      </c>
      <c r="E12" s="12"/>
      <c r="F12" s="12">
        <f t="shared" si="0"/>
        <v>0</v>
      </c>
      <c r="G12" s="13">
        <f t="shared" si="1"/>
        <v>0</v>
      </c>
    </row>
    <row r="13" spans="1:7" ht="41.25" customHeight="1">
      <c r="A13" s="6"/>
      <c r="B13" s="15" t="s">
        <v>27</v>
      </c>
      <c r="C13" s="11" t="s">
        <v>28</v>
      </c>
      <c r="D13" s="14">
        <v>1</v>
      </c>
      <c r="E13" s="12"/>
      <c r="F13" s="12">
        <f t="shared" si="0"/>
        <v>0</v>
      </c>
      <c r="G13" s="13">
        <f t="shared" si="1"/>
        <v>0</v>
      </c>
    </row>
    <row r="14" spans="1:7" ht="41.25" customHeight="1">
      <c r="A14" s="6"/>
      <c r="B14" s="15" t="s">
        <v>29</v>
      </c>
      <c r="C14" s="11" t="s">
        <v>30</v>
      </c>
      <c r="D14" s="14">
        <v>1</v>
      </c>
      <c r="E14" s="12"/>
      <c r="F14" s="12">
        <f t="shared" si="0"/>
        <v>0</v>
      </c>
      <c r="G14" s="13">
        <f t="shared" si="1"/>
        <v>0</v>
      </c>
    </row>
    <row r="15" spans="1:7" ht="41.25" customHeight="1">
      <c r="A15" s="6"/>
      <c r="B15" s="64" t="s">
        <v>31</v>
      </c>
      <c r="C15" s="65" t="s">
        <v>32</v>
      </c>
      <c r="D15" s="66">
        <v>1</v>
      </c>
      <c r="E15" s="67"/>
      <c r="F15" s="67">
        <f t="shared" si="0"/>
        <v>0</v>
      </c>
      <c r="G15" s="68">
        <f t="shared" si="1"/>
        <v>0</v>
      </c>
    </row>
    <row r="16" spans="1:7" ht="52.5" customHeight="1">
      <c r="A16" s="6"/>
      <c r="B16" s="64" t="s">
        <v>35</v>
      </c>
      <c r="C16" s="65" t="s">
        <v>36</v>
      </c>
      <c r="D16" s="66">
        <v>1</v>
      </c>
      <c r="E16" s="67"/>
      <c r="F16" s="67">
        <f t="shared" si="0"/>
        <v>0</v>
      </c>
      <c r="G16" s="68">
        <f t="shared" si="1"/>
        <v>0</v>
      </c>
    </row>
    <row r="17" spans="1:7" ht="41.25" customHeight="1">
      <c r="A17" s="6"/>
      <c r="B17" s="64" t="s">
        <v>37</v>
      </c>
      <c r="C17" s="65" t="s">
        <v>38</v>
      </c>
      <c r="D17" s="66">
        <v>1</v>
      </c>
      <c r="E17" s="67"/>
      <c r="F17" s="67">
        <f t="shared" si="0"/>
        <v>0</v>
      </c>
      <c r="G17" s="68">
        <f t="shared" si="1"/>
        <v>0</v>
      </c>
    </row>
    <row r="18" spans="1:7" ht="41.25" customHeight="1">
      <c r="A18" s="6"/>
      <c r="B18" s="64" t="s">
        <v>39</v>
      </c>
      <c r="C18" s="65" t="s">
        <v>40</v>
      </c>
      <c r="D18" s="66">
        <v>1</v>
      </c>
      <c r="E18" s="67"/>
      <c r="F18" s="67">
        <f t="shared" si="0"/>
        <v>0</v>
      </c>
      <c r="G18" s="68">
        <f t="shared" si="1"/>
        <v>0</v>
      </c>
    </row>
    <row r="19" spans="1:7" ht="26.25" customHeight="1">
      <c r="A19" s="2"/>
      <c r="B19" s="64" t="s">
        <v>41</v>
      </c>
      <c r="C19" s="65" t="s">
        <v>42</v>
      </c>
      <c r="D19" s="66">
        <v>1</v>
      </c>
      <c r="E19" s="67"/>
      <c r="F19" s="67">
        <f t="shared" si="0"/>
        <v>0</v>
      </c>
      <c r="G19" s="68">
        <f t="shared" si="1"/>
        <v>0</v>
      </c>
    </row>
    <row r="20" spans="1:7" ht="25.5" customHeight="1">
      <c r="A20" s="2"/>
      <c r="B20" s="45"/>
      <c r="C20" s="46"/>
      <c r="D20" s="46"/>
      <c r="E20" s="46"/>
      <c r="F20" s="46"/>
      <c r="G20" s="47"/>
    </row>
    <row r="21" spans="1:7" ht="33.75" customHeight="1">
      <c r="A21" s="2"/>
      <c r="B21" s="50" t="s">
        <v>46</v>
      </c>
      <c r="C21" s="48"/>
      <c r="D21" s="48"/>
      <c r="E21" s="48"/>
      <c r="F21" s="48"/>
      <c r="G21" s="49"/>
    </row>
    <row r="22" spans="1:7" ht="171.75" customHeight="1">
      <c r="A22" s="6"/>
      <c r="B22" s="15" t="s">
        <v>44</v>
      </c>
      <c r="C22" s="11" t="s">
        <v>33</v>
      </c>
      <c r="D22" s="14">
        <v>1</v>
      </c>
      <c r="E22" s="12"/>
      <c r="F22" s="12">
        <f>E22*D22</f>
        <v>0</v>
      </c>
      <c r="G22" s="13">
        <f>F22*1.21</f>
        <v>0</v>
      </c>
    </row>
    <row r="23" spans="1:7" ht="277.5" customHeight="1">
      <c r="A23" s="6"/>
      <c r="B23" s="15" t="s">
        <v>43</v>
      </c>
      <c r="C23" s="11" t="s">
        <v>61</v>
      </c>
      <c r="D23" s="14">
        <v>1</v>
      </c>
      <c r="E23" s="12"/>
      <c r="F23" s="12">
        <f>E23*D23</f>
        <v>0</v>
      </c>
      <c r="G23" s="13">
        <f>F23*1.21</f>
        <v>0</v>
      </c>
    </row>
    <row r="24" spans="1:7" ht="108.5" customHeight="1">
      <c r="A24" s="6"/>
      <c r="B24" s="15" t="s">
        <v>225</v>
      </c>
      <c r="C24" s="11" t="s">
        <v>229</v>
      </c>
      <c r="D24" s="14">
        <v>1</v>
      </c>
      <c r="E24" s="12"/>
      <c r="F24" s="12">
        <f>E24*D24</f>
        <v>0</v>
      </c>
      <c r="G24" s="13">
        <f>F24*1.21</f>
        <v>0</v>
      </c>
    </row>
    <row r="25" spans="1:7" ht="78" customHeight="1">
      <c r="A25" s="6"/>
      <c r="B25" s="15" t="s">
        <v>226</v>
      </c>
      <c r="C25" s="11" t="s">
        <v>227</v>
      </c>
      <c r="D25" s="14">
        <v>1</v>
      </c>
      <c r="E25" s="12"/>
      <c r="F25" s="12">
        <f>E25*D25</f>
        <v>0</v>
      </c>
      <c r="G25" s="13">
        <f>F25*1.21</f>
        <v>0</v>
      </c>
    </row>
    <row r="26" spans="1:7" ht="78" customHeight="1">
      <c r="A26" s="6"/>
      <c r="B26" s="15" t="s">
        <v>23</v>
      </c>
      <c r="C26" s="11" t="s">
        <v>24</v>
      </c>
      <c r="D26" s="14">
        <v>1</v>
      </c>
      <c r="E26" s="12"/>
      <c r="F26" s="12">
        <f>E26*D26</f>
        <v>0</v>
      </c>
      <c r="G26" s="13">
        <f>F26*1.21</f>
        <v>0</v>
      </c>
    </row>
    <row r="27" spans="1:7" ht="25.5" customHeight="1">
      <c r="A27" s="2"/>
      <c r="B27" s="45"/>
      <c r="C27" s="46"/>
      <c r="D27" s="46"/>
      <c r="E27" s="46"/>
      <c r="F27" s="46"/>
      <c r="G27" s="47"/>
    </row>
    <row r="28" spans="1:7" ht="33.75" customHeight="1">
      <c r="A28" s="2"/>
      <c r="B28" s="50" t="s">
        <v>48</v>
      </c>
      <c r="C28" s="48"/>
      <c r="D28" s="48"/>
      <c r="E28" s="48"/>
      <c r="F28" s="48"/>
      <c r="G28" s="49"/>
    </row>
    <row r="29" spans="1:7" ht="108.75" customHeight="1">
      <c r="A29" s="6"/>
      <c r="B29" s="15" t="s">
        <v>49</v>
      </c>
      <c r="C29" s="11" t="s">
        <v>47</v>
      </c>
      <c r="D29" s="14">
        <v>1</v>
      </c>
      <c r="E29" s="12"/>
      <c r="F29" s="12">
        <f>E29*D29</f>
        <v>0</v>
      </c>
      <c r="G29" s="13">
        <f>F29*1.21</f>
        <v>0</v>
      </c>
    </row>
    <row r="30" spans="1:7" ht="93.75" customHeight="1">
      <c r="A30" s="6"/>
      <c r="B30" s="15" t="s">
        <v>64</v>
      </c>
      <c r="C30" s="11" t="s">
        <v>63</v>
      </c>
      <c r="D30" s="14">
        <v>1</v>
      </c>
      <c r="E30" s="12"/>
      <c r="F30" s="12">
        <f>E30*D30</f>
        <v>0</v>
      </c>
      <c r="G30" s="13">
        <f>F30*1.21</f>
        <v>0</v>
      </c>
    </row>
    <row r="31" spans="1:7" ht="94.5" customHeight="1">
      <c r="A31" s="6"/>
      <c r="B31" s="15" t="s">
        <v>50</v>
      </c>
      <c r="C31" s="11" t="s">
        <v>62</v>
      </c>
      <c r="D31" s="14">
        <v>1</v>
      </c>
      <c r="E31" s="12"/>
      <c r="F31" s="12">
        <f>E31*D31</f>
        <v>0</v>
      </c>
      <c r="G31" s="13">
        <f>F31*1.21</f>
        <v>0</v>
      </c>
    </row>
    <row r="32" spans="1:7" ht="25.5" customHeight="1">
      <c r="A32" s="2"/>
      <c r="B32" s="45"/>
      <c r="C32" s="46"/>
      <c r="D32" s="46"/>
      <c r="E32" s="46"/>
      <c r="F32" s="46"/>
      <c r="G32" s="47"/>
    </row>
    <row r="33" spans="1:7" ht="33.75" customHeight="1">
      <c r="A33" s="2"/>
      <c r="B33" s="50" t="s">
        <v>53</v>
      </c>
      <c r="C33" s="48"/>
      <c r="D33" s="48"/>
      <c r="E33" s="48"/>
      <c r="F33" s="48"/>
      <c r="G33" s="49"/>
    </row>
    <row r="34" spans="1:7" ht="90" customHeight="1">
      <c r="A34" s="6"/>
      <c r="B34" s="15" t="s">
        <v>206</v>
      </c>
      <c r="C34" s="11" t="s">
        <v>152</v>
      </c>
      <c r="D34" s="14">
        <v>12</v>
      </c>
      <c r="E34" s="12"/>
      <c r="F34" s="12">
        <f t="shared" ref="F34:F41" si="2">E34*D34</f>
        <v>0</v>
      </c>
      <c r="G34" s="13">
        <f t="shared" ref="G34:G41" si="3">F34*1.21</f>
        <v>0</v>
      </c>
    </row>
    <row r="35" spans="1:7" ht="90" customHeight="1">
      <c r="A35" s="6"/>
      <c r="B35" s="15" t="s">
        <v>207</v>
      </c>
      <c r="C35" s="11" t="s">
        <v>153</v>
      </c>
      <c r="D35" s="14">
        <v>2</v>
      </c>
      <c r="E35" s="12"/>
      <c r="F35" s="12">
        <f>E35*D35</f>
        <v>0</v>
      </c>
      <c r="G35" s="13">
        <f>F35*1.21</f>
        <v>0</v>
      </c>
    </row>
    <row r="36" spans="1:7" ht="104.25" customHeight="1">
      <c r="A36" s="6"/>
      <c r="B36" s="15" t="s">
        <v>224</v>
      </c>
      <c r="C36" s="11" t="s">
        <v>228</v>
      </c>
      <c r="D36" s="14">
        <v>6</v>
      </c>
      <c r="E36" s="12"/>
      <c r="F36" s="12">
        <f>E36*D36</f>
        <v>0</v>
      </c>
      <c r="G36" s="13">
        <f>F36*1.21</f>
        <v>0</v>
      </c>
    </row>
    <row r="37" spans="1:7" ht="105.75" customHeight="1">
      <c r="A37" s="6"/>
      <c r="B37" s="15" t="s">
        <v>85</v>
      </c>
      <c r="C37" s="11" t="s">
        <v>86</v>
      </c>
      <c r="D37" s="14">
        <v>30</v>
      </c>
      <c r="E37" s="12"/>
      <c r="F37" s="12">
        <f t="shared" si="2"/>
        <v>0</v>
      </c>
      <c r="G37" s="13">
        <f t="shared" si="3"/>
        <v>0</v>
      </c>
    </row>
    <row r="38" spans="1:7" ht="25.5" customHeight="1">
      <c r="A38" s="2"/>
      <c r="B38" s="45"/>
      <c r="C38" s="46"/>
      <c r="D38" s="46"/>
      <c r="E38" s="46"/>
      <c r="F38" s="46"/>
      <c r="G38" s="47"/>
    </row>
    <row r="39" spans="1:7" ht="33.75" customHeight="1">
      <c r="A39" s="2"/>
      <c r="B39" s="50" t="s">
        <v>87</v>
      </c>
      <c r="C39" s="48"/>
      <c r="D39" s="48"/>
      <c r="E39" s="48"/>
      <c r="F39" s="48"/>
      <c r="G39" s="49"/>
    </row>
    <row r="40" spans="1:7" ht="98.25" customHeight="1">
      <c r="A40" s="6"/>
      <c r="B40" s="15" t="s">
        <v>67</v>
      </c>
      <c r="C40" s="11" t="s">
        <v>70</v>
      </c>
      <c r="D40" s="14">
        <v>4</v>
      </c>
      <c r="E40" s="12"/>
      <c r="F40" s="12">
        <f t="shared" si="2"/>
        <v>0</v>
      </c>
      <c r="G40" s="13">
        <f t="shared" si="3"/>
        <v>0</v>
      </c>
    </row>
    <row r="41" spans="1:7" ht="98.25" customHeight="1">
      <c r="A41" s="6"/>
      <c r="B41" s="15" t="s">
        <v>68</v>
      </c>
      <c r="C41" s="11" t="s">
        <v>69</v>
      </c>
      <c r="D41" s="14">
        <v>2</v>
      </c>
      <c r="E41" s="12"/>
      <c r="F41" s="12">
        <f t="shared" si="2"/>
        <v>0</v>
      </c>
      <c r="G41" s="13">
        <f t="shared" si="3"/>
        <v>0</v>
      </c>
    </row>
    <row r="42" spans="1:7" ht="65.25" customHeight="1">
      <c r="A42" s="6"/>
      <c r="B42" s="15" t="s">
        <v>59</v>
      </c>
      <c r="C42" s="11" t="s">
        <v>60</v>
      </c>
      <c r="D42" s="14">
        <v>12</v>
      </c>
      <c r="E42" s="12"/>
      <c r="F42" s="12">
        <f>E42*D42</f>
        <v>0</v>
      </c>
      <c r="G42" s="13">
        <f>F42*1.21</f>
        <v>0</v>
      </c>
    </row>
    <row r="43" spans="1:7" ht="25.5" customHeight="1">
      <c r="A43" s="2"/>
      <c r="B43" s="45"/>
      <c r="C43" s="46"/>
      <c r="D43" s="46"/>
      <c r="E43" s="46"/>
      <c r="F43" s="46"/>
      <c r="G43" s="47"/>
    </row>
    <row r="44" spans="1:7" ht="33.75" customHeight="1">
      <c r="A44" s="2"/>
      <c r="B44" s="50" t="s">
        <v>88</v>
      </c>
      <c r="C44" s="48"/>
      <c r="D44" s="48"/>
      <c r="E44" s="48"/>
      <c r="F44" s="48"/>
      <c r="G44" s="49"/>
    </row>
    <row r="45" spans="1:7" ht="82.5" customHeight="1">
      <c r="A45" s="6"/>
      <c r="B45" s="15" t="s">
        <v>84</v>
      </c>
      <c r="C45" s="11" t="s">
        <v>154</v>
      </c>
      <c r="D45" s="14">
        <v>1</v>
      </c>
      <c r="E45" s="12"/>
      <c r="F45" s="12">
        <f t="shared" ref="F45:F50" si="4">E45*D45</f>
        <v>0</v>
      </c>
      <c r="G45" s="13">
        <f t="shared" ref="G45:G50" si="5">F45*1.21</f>
        <v>0</v>
      </c>
    </row>
    <row r="46" spans="1:7" ht="105.75" customHeight="1">
      <c r="A46" s="6"/>
      <c r="B46" s="15" t="s">
        <v>81</v>
      </c>
      <c r="C46" s="11" t="s">
        <v>82</v>
      </c>
      <c r="D46" s="14">
        <v>2</v>
      </c>
      <c r="E46" s="12"/>
      <c r="F46" s="12">
        <f t="shared" si="4"/>
        <v>0</v>
      </c>
      <c r="G46" s="13">
        <f t="shared" si="5"/>
        <v>0</v>
      </c>
    </row>
    <row r="47" spans="1:7" ht="63" customHeight="1">
      <c r="A47" s="6"/>
      <c r="B47" s="15" t="s">
        <v>208</v>
      </c>
      <c r="C47" s="11" t="s">
        <v>209</v>
      </c>
      <c r="D47" s="14">
        <v>1</v>
      </c>
      <c r="E47" s="12"/>
      <c r="F47" s="12">
        <f t="shared" si="4"/>
        <v>0</v>
      </c>
      <c r="G47" s="13">
        <f t="shared" si="5"/>
        <v>0</v>
      </c>
    </row>
    <row r="48" spans="1:7" ht="84.75" customHeight="1">
      <c r="A48" s="6"/>
      <c r="B48" s="15" t="s">
        <v>91</v>
      </c>
      <c r="C48" s="11" t="s">
        <v>191</v>
      </c>
      <c r="D48" s="14">
        <v>2</v>
      </c>
      <c r="E48" s="12"/>
      <c r="F48" s="12">
        <f t="shared" si="4"/>
        <v>0</v>
      </c>
      <c r="G48" s="13">
        <f t="shared" si="5"/>
        <v>0</v>
      </c>
    </row>
    <row r="49" spans="1:7" ht="84.75" customHeight="1">
      <c r="A49" s="6"/>
      <c r="B49" s="15" t="s">
        <v>91</v>
      </c>
      <c r="C49" s="11" t="s">
        <v>158</v>
      </c>
      <c r="D49" s="14">
        <v>1</v>
      </c>
      <c r="E49" s="12"/>
      <c r="F49" s="12">
        <f t="shared" si="4"/>
        <v>0</v>
      </c>
      <c r="G49" s="13">
        <f t="shared" si="5"/>
        <v>0</v>
      </c>
    </row>
    <row r="50" spans="1:7" ht="84.75" customHeight="1">
      <c r="A50" s="6"/>
      <c r="B50" s="15" t="s">
        <v>91</v>
      </c>
      <c r="C50" s="11" t="s">
        <v>159</v>
      </c>
      <c r="D50" s="14">
        <v>1</v>
      </c>
      <c r="E50" s="12"/>
      <c r="F50" s="12">
        <f t="shared" si="4"/>
        <v>0</v>
      </c>
      <c r="G50" s="13">
        <f t="shared" si="5"/>
        <v>0</v>
      </c>
    </row>
    <row r="51" spans="1:7" ht="22.5" customHeight="1">
      <c r="A51" s="6"/>
      <c r="B51" s="51" t="s">
        <v>3</v>
      </c>
      <c r="C51" s="52"/>
      <c r="D51" s="53"/>
      <c r="E51" s="54"/>
      <c r="F51" s="54">
        <f>SUM(F7:F50)</f>
        <v>0</v>
      </c>
      <c r="G51" s="55">
        <f>SUM(G7:G50)</f>
        <v>0</v>
      </c>
    </row>
    <row r="52" spans="1:7" ht="23.25" customHeight="1">
      <c r="A52" s="6"/>
      <c r="B52" s="16"/>
      <c r="C52" s="17"/>
      <c r="D52" s="17"/>
      <c r="E52" s="17"/>
      <c r="F52" s="17"/>
      <c r="G52" s="18"/>
    </row>
    <row r="53" spans="1:7" ht="35.25" customHeight="1">
      <c r="A53" s="6"/>
      <c r="B53" s="101" t="s">
        <v>19</v>
      </c>
      <c r="C53" s="102"/>
      <c r="D53" s="102"/>
      <c r="E53" s="102"/>
      <c r="F53" s="102"/>
      <c r="G53" s="103"/>
    </row>
    <row r="54" spans="1:7" ht="25.5" customHeight="1">
      <c r="A54" s="2"/>
      <c r="B54" s="45"/>
      <c r="C54" s="46"/>
      <c r="D54" s="46"/>
      <c r="E54" s="46"/>
      <c r="F54" s="46"/>
      <c r="G54" s="47"/>
    </row>
    <row r="55" spans="1:7" ht="33.75" customHeight="1">
      <c r="A55" s="2"/>
      <c r="B55" s="50" t="s">
        <v>109</v>
      </c>
      <c r="C55" s="48"/>
      <c r="D55" s="48"/>
      <c r="E55" s="48"/>
      <c r="F55" s="48"/>
      <c r="G55" s="49"/>
    </row>
    <row r="56" spans="1:7" ht="34.5" customHeight="1">
      <c r="A56" s="6"/>
      <c r="B56" s="15" t="s">
        <v>178</v>
      </c>
      <c r="C56" s="11" t="s">
        <v>230</v>
      </c>
      <c r="D56" s="14">
        <v>1</v>
      </c>
      <c r="E56" s="12"/>
      <c r="F56" s="12">
        <f t="shared" ref="F56:F58" si="6">E56*D56</f>
        <v>0</v>
      </c>
      <c r="G56" s="13">
        <f t="shared" ref="G56:G58" si="7">F56*1.21</f>
        <v>0</v>
      </c>
    </row>
    <row r="57" spans="1:7" ht="34.5" customHeight="1">
      <c r="A57" s="6"/>
      <c r="B57" s="15" t="s">
        <v>180</v>
      </c>
      <c r="C57" s="11" t="s">
        <v>231</v>
      </c>
      <c r="D57" s="14">
        <v>15</v>
      </c>
      <c r="E57" s="12"/>
      <c r="F57" s="12">
        <f t="shared" si="6"/>
        <v>0</v>
      </c>
      <c r="G57" s="13">
        <f t="shared" si="7"/>
        <v>0</v>
      </c>
    </row>
    <row r="58" spans="1:7" ht="48">
      <c r="A58" s="6"/>
      <c r="B58" s="15" t="s">
        <v>176</v>
      </c>
      <c r="C58" s="11" t="s">
        <v>238</v>
      </c>
      <c r="D58" s="14">
        <v>1</v>
      </c>
      <c r="E58" s="12"/>
      <c r="F58" s="12">
        <f t="shared" si="6"/>
        <v>0</v>
      </c>
      <c r="G58" s="13">
        <f t="shared" si="7"/>
        <v>0</v>
      </c>
    </row>
    <row r="59" spans="1:7" ht="24.75" customHeight="1">
      <c r="A59" s="6"/>
      <c r="B59" s="15" t="s">
        <v>237</v>
      </c>
      <c r="C59" s="11" t="s">
        <v>110</v>
      </c>
      <c r="D59" s="14">
        <v>1</v>
      </c>
      <c r="E59" s="12"/>
      <c r="F59" s="12">
        <f>E59*D59</f>
        <v>0</v>
      </c>
      <c r="G59" s="13">
        <f>F59*1.21</f>
        <v>0</v>
      </c>
    </row>
    <row r="60" spans="1:7" ht="24" customHeight="1">
      <c r="A60" s="6"/>
      <c r="B60" s="15" t="s">
        <v>56</v>
      </c>
      <c r="C60" s="11" t="s">
        <v>55</v>
      </c>
      <c r="D60" s="14">
        <v>1</v>
      </c>
      <c r="E60" s="12"/>
      <c r="F60" s="12">
        <f>E60*D60</f>
        <v>0</v>
      </c>
      <c r="G60" s="13">
        <f>F60*1.21</f>
        <v>0</v>
      </c>
    </row>
    <row r="61" spans="1:7" ht="25.5" customHeight="1">
      <c r="A61" s="2"/>
      <c r="B61" s="45"/>
      <c r="C61" s="46"/>
      <c r="D61" s="46"/>
      <c r="E61" s="71"/>
      <c r="F61" s="46"/>
      <c r="G61" s="47"/>
    </row>
    <row r="62" spans="1:7" ht="33.75" customHeight="1">
      <c r="A62" s="2"/>
      <c r="B62" s="50" t="s">
        <v>108</v>
      </c>
      <c r="C62" s="48"/>
      <c r="D62" s="48"/>
      <c r="E62" s="48"/>
      <c r="F62" s="48"/>
      <c r="G62" s="49"/>
    </row>
    <row r="63" spans="1:7" ht="32.25" customHeight="1">
      <c r="A63" s="6"/>
      <c r="B63" s="15" t="s">
        <v>103</v>
      </c>
      <c r="C63" s="11" t="s">
        <v>104</v>
      </c>
      <c r="D63" s="14">
        <v>1</v>
      </c>
      <c r="E63" s="12"/>
      <c r="F63" s="12">
        <f>E63*D63</f>
        <v>0</v>
      </c>
      <c r="G63" s="13">
        <f>F63*1.21</f>
        <v>0</v>
      </c>
    </row>
    <row r="64" spans="1:7" ht="32.25" customHeight="1">
      <c r="A64" s="6"/>
      <c r="B64" s="15" t="s">
        <v>105</v>
      </c>
      <c r="C64" s="11" t="s">
        <v>105</v>
      </c>
      <c r="D64" s="14">
        <v>3</v>
      </c>
      <c r="E64" s="12"/>
      <c r="F64" s="12">
        <f>E64*D64</f>
        <v>0</v>
      </c>
      <c r="G64" s="13">
        <f>F64*1.21</f>
        <v>0</v>
      </c>
    </row>
    <row r="65" spans="1:7" ht="32.25" customHeight="1">
      <c r="A65" s="6"/>
      <c r="B65" s="15" t="s">
        <v>106</v>
      </c>
      <c r="C65" s="11" t="s">
        <v>107</v>
      </c>
      <c r="D65" s="14">
        <v>1</v>
      </c>
      <c r="E65" s="12"/>
      <c r="F65" s="12">
        <f>E65*D65</f>
        <v>0</v>
      </c>
      <c r="G65" s="13">
        <f>F65*1.21</f>
        <v>0</v>
      </c>
    </row>
    <row r="66" spans="1:7" ht="32.25" customHeight="1">
      <c r="A66" s="6"/>
      <c r="B66" s="15" t="s">
        <v>20</v>
      </c>
      <c r="C66" s="11" t="s">
        <v>21</v>
      </c>
      <c r="D66" s="14">
        <v>1</v>
      </c>
      <c r="E66" s="12"/>
      <c r="F66" s="12">
        <f>E66*D66</f>
        <v>0</v>
      </c>
      <c r="G66" s="13">
        <f>F66*1.21</f>
        <v>0</v>
      </c>
    </row>
    <row r="67" spans="1:7" ht="25.5" customHeight="1">
      <c r="A67" s="2"/>
      <c r="B67" s="45"/>
      <c r="C67" s="46"/>
      <c r="D67" s="46"/>
      <c r="E67" s="46"/>
      <c r="F67" s="46"/>
      <c r="G67" s="47"/>
    </row>
    <row r="68" spans="1:7" ht="33.75" customHeight="1">
      <c r="A68" s="2"/>
      <c r="B68" s="50" t="s">
        <v>95</v>
      </c>
      <c r="C68" s="48"/>
      <c r="D68" s="48"/>
      <c r="E68" s="48"/>
      <c r="F68" s="48"/>
      <c r="G68" s="49"/>
    </row>
    <row r="69" spans="1:7" ht="113.25" customHeight="1">
      <c r="A69" s="6"/>
      <c r="B69" s="15" t="s">
        <v>98</v>
      </c>
      <c r="C69" s="11" t="s">
        <v>157</v>
      </c>
      <c r="D69" s="14">
        <v>1</v>
      </c>
      <c r="E69" s="12"/>
      <c r="F69" s="12">
        <f>E69*D69</f>
        <v>0</v>
      </c>
      <c r="G69" s="13">
        <f>F69*1.21</f>
        <v>0</v>
      </c>
    </row>
    <row r="70" spans="1:7" ht="113.25" customHeight="1">
      <c r="A70" s="6"/>
      <c r="B70" s="15" t="s">
        <v>98</v>
      </c>
      <c r="C70" s="11" t="s">
        <v>155</v>
      </c>
      <c r="D70" s="14">
        <v>1</v>
      </c>
      <c r="E70" s="12"/>
      <c r="F70" s="12">
        <f>E70*D70</f>
        <v>0</v>
      </c>
      <c r="G70" s="13">
        <f>F70*1.21</f>
        <v>0</v>
      </c>
    </row>
    <row r="71" spans="1:7" ht="113.25" customHeight="1">
      <c r="A71" s="6"/>
      <c r="B71" s="15" t="s">
        <v>98</v>
      </c>
      <c r="C71" s="11" t="s">
        <v>156</v>
      </c>
      <c r="D71" s="14">
        <v>1</v>
      </c>
      <c r="E71" s="12"/>
      <c r="F71" s="12">
        <f>E71*D71</f>
        <v>0</v>
      </c>
      <c r="G71" s="13">
        <f>F71*1.21</f>
        <v>0</v>
      </c>
    </row>
    <row r="72" spans="1:7" ht="35.25" customHeight="1">
      <c r="A72" s="6"/>
      <c r="B72" s="15" t="s">
        <v>99</v>
      </c>
      <c r="C72" s="11" t="s">
        <v>96</v>
      </c>
      <c r="D72" s="14">
        <v>1</v>
      </c>
      <c r="E72" s="12"/>
      <c r="F72" s="12">
        <f>E72*D72</f>
        <v>0</v>
      </c>
      <c r="G72" s="13">
        <f>F72*1.21</f>
        <v>0</v>
      </c>
    </row>
    <row r="73" spans="1:7" ht="34.5" customHeight="1">
      <c r="A73" s="6"/>
      <c r="B73" s="15" t="s">
        <v>97</v>
      </c>
      <c r="C73" s="11" t="s">
        <v>42</v>
      </c>
      <c r="D73" s="14">
        <v>3</v>
      </c>
      <c r="E73" s="12"/>
      <c r="F73" s="12">
        <f>E73*D73</f>
        <v>0</v>
      </c>
      <c r="G73" s="13">
        <f>F73*1.21</f>
        <v>0</v>
      </c>
    </row>
    <row r="74" spans="1:7" ht="25.5" customHeight="1">
      <c r="A74" s="2"/>
      <c r="B74" s="45"/>
      <c r="C74" s="46"/>
      <c r="D74" s="46"/>
      <c r="E74" s="71"/>
      <c r="F74" s="46"/>
      <c r="G74" s="47"/>
    </row>
    <row r="75" spans="1:7" ht="33.75" customHeight="1">
      <c r="A75" s="2"/>
      <c r="B75" s="50" t="s">
        <v>133</v>
      </c>
      <c r="C75" s="48"/>
      <c r="D75" s="48"/>
      <c r="E75" s="48"/>
      <c r="F75" s="48"/>
      <c r="G75" s="49"/>
    </row>
    <row r="76" spans="1:7" ht="33.75" customHeight="1">
      <c r="A76" s="2"/>
      <c r="B76" s="15" t="s">
        <v>134</v>
      </c>
      <c r="C76" s="11" t="s">
        <v>135</v>
      </c>
      <c r="D76" s="14">
        <v>10</v>
      </c>
      <c r="E76" s="12"/>
      <c r="F76" s="12">
        <f t="shared" ref="F76:F93" si="8">E76*D76</f>
        <v>0</v>
      </c>
      <c r="G76" s="13">
        <f t="shared" ref="G76:G93" si="9">F76*1.21</f>
        <v>0</v>
      </c>
    </row>
    <row r="77" spans="1:7" ht="33.75" customHeight="1">
      <c r="A77" s="2"/>
      <c r="B77" s="15" t="s">
        <v>150</v>
      </c>
      <c r="C77" s="11" t="s">
        <v>149</v>
      </c>
      <c r="D77" s="14">
        <v>7</v>
      </c>
      <c r="E77" s="12"/>
      <c r="F77" s="12">
        <f t="shared" si="8"/>
        <v>0</v>
      </c>
      <c r="G77" s="13">
        <f t="shared" si="9"/>
        <v>0</v>
      </c>
    </row>
    <row r="78" spans="1:7" ht="33.75" customHeight="1">
      <c r="A78" s="2"/>
      <c r="B78" s="15" t="s">
        <v>234</v>
      </c>
      <c r="C78" s="11" t="s">
        <v>235</v>
      </c>
      <c r="D78" s="14">
        <v>74</v>
      </c>
      <c r="E78" s="12"/>
      <c r="F78" s="12">
        <f>E78*D78</f>
        <v>0</v>
      </c>
      <c r="G78" s="13">
        <f>F78*1.21</f>
        <v>0</v>
      </c>
    </row>
    <row r="79" spans="1:7" ht="25.5" customHeight="1">
      <c r="A79" s="6"/>
      <c r="B79" s="15" t="s">
        <v>114</v>
      </c>
      <c r="C79" s="11" t="s">
        <v>115</v>
      </c>
      <c r="D79" s="14">
        <v>74</v>
      </c>
      <c r="E79" s="12"/>
      <c r="F79" s="12">
        <f t="shared" si="8"/>
        <v>0</v>
      </c>
      <c r="G79" s="13">
        <f t="shared" si="9"/>
        <v>0</v>
      </c>
    </row>
    <row r="80" spans="1:7" ht="27.75" customHeight="1">
      <c r="A80" s="6"/>
      <c r="B80" s="15" t="s">
        <v>116</v>
      </c>
      <c r="C80" s="11" t="s">
        <v>115</v>
      </c>
      <c r="D80" s="14">
        <v>74</v>
      </c>
      <c r="E80" s="12"/>
      <c r="F80" s="12">
        <f t="shared" si="8"/>
        <v>0</v>
      </c>
      <c r="G80" s="13">
        <f t="shared" si="9"/>
        <v>0</v>
      </c>
    </row>
    <row r="81" spans="1:7" ht="28.5" customHeight="1">
      <c r="A81" s="6"/>
      <c r="B81" s="15" t="s">
        <v>117</v>
      </c>
      <c r="C81" s="11" t="s">
        <v>118</v>
      </c>
      <c r="D81" s="14">
        <v>1</v>
      </c>
      <c r="E81" s="12"/>
      <c r="F81" s="12">
        <f t="shared" si="8"/>
        <v>0</v>
      </c>
      <c r="G81" s="13">
        <f t="shared" si="9"/>
        <v>0</v>
      </c>
    </row>
    <row r="82" spans="1:7" ht="27.75" customHeight="1">
      <c r="A82" s="6"/>
      <c r="B82" s="15" t="s">
        <v>119</v>
      </c>
      <c r="C82" s="11" t="s">
        <v>119</v>
      </c>
      <c r="D82" s="14">
        <v>1</v>
      </c>
      <c r="E82" s="12"/>
      <c r="F82" s="12">
        <f t="shared" si="8"/>
        <v>0</v>
      </c>
      <c r="G82" s="13">
        <f t="shared" si="9"/>
        <v>0</v>
      </c>
    </row>
    <row r="83" spans="1:7" ht="26.25" customHeight="1">
      <c r="A83" s="6"/>
      <c r="B83" s="15" t="s">
        <v>120</v>
      </c>
      <c r="C83" s="11" t="s">
        <v>120</v>
      </c>
      <c r="D83" s="14">
        <v>1</v>
      </c>
      <c r="E83" s="12"/>
      <c r="F83" s="12">
        <f t="shared" si="8"/>
        <v>0</v>
      </c>
      <c r="G83" s="13">
        <f t="shared" si="9"/>
        <v>0</v>
      </c>
    </row>
    <row r="84" spans="1:7" ht="26.25" customHeight="1">
      <c r="A84" s="6"/>
      <c r="B84" s="15" t="s">
        <v>121</v>
      </c>
      <c r="C84" s="11" t="s">
        <v>115</v>
      </c>
      <c r="D84" s="14">
        <v>74</v>
      </c>
      <c r="E84" s="12"/>
      <c r="F84" s="12">
        <f t="shared" si="8"/>
        <v>0</v>
      </c>
      <c r="G84" s="13">
        <f t="shared" si="9"/>
        <v>0</v>
      </c>
    </row>
    <row r="85" spans="1:7" ht="26.25" customHeight="1">
      <c r="A85" s="6"/>
      <c r="B85" s="15" t="s">
        <v>122</v>
      </c>
      <c r="C85" s="11" t="s">
        <v>115</v>
      </c>
      <c r="D85" s="14">
        <v>74</v>
      </c>
      <c r="E85" s="12"/>
      <c r="F85" s="12">
        <f t="shared" si="8"/>
        <v>0</v>
      </c>
      <c r="G85" s="13">
        <f t="shared" si="9"/>
        <v>0</v>
      </c>
    </row>
    <row r="86" spans="1:7" ht="37.5" customHeight="1">
      <c r="A86" s="6"/>
      <c r="B86" s="15" t="s">
        <v>123</v>
      </c>
      <c r="C86" s="11" t="s">
        <v>124</v>
      </c>
      <c r="D86" s="14">
        <v>74</v>
      </c>
      <c r="E86" s="12"/>
      <c r="F86" s="12">
        <f t="shared" si="8"/>
        <v>0</v>
      </c>
      <c r="G86" s="13">
        <f t="shared" si="9"/>
        <v>0</v>
      </c>
    </row>
    <row r="87" spans="1:7" ht="25.5" customHeight="1">
      <c r="A87" s="6"/>
      <c r="B87" s="15" t="s">
        <v>125</v>
      </c>
      <c r="C87" s="11" t="s">
        <v>115</v>
      </c>
      <c r="D87" s="14">
        <v>74</v>
      </c>
      <c r="E87" s="12"/>
      <c r="F87" s="12">
        <f t="shared" si="8"/>
        <v>0</v>
      </c>
      <c r="G87" s="13">
        <f t="shared" si="9"/>
        <v>0</v>
      </c>
    </row>
    <row r="88" spans="1:7" ht="25.5" customHeight="1">
      <c r="A88" s="6"/>
      <c r="B88" s="15" t="s">
        <v>126</v>
      </c>
      <c r="C88" s="11" t="s">
        <v>115</v>
      </c>
      <c r="D88" s="14">
        <v>74</v>
      </c>
      <c r="E88" s="12"/>
      <c r="F88" s="12">
        <f t="shared" si="8"/>
        <v>0</v>
      </c>
      <c r="G88" s="13">
        <f t="shared" si="9"/>
        <v>0</v>
      </c>
    </row>
    <row r="89" spans="1:7" ht="24.75" customHeight="1">
      <c r="A89" s="6"/>
      <c r="B89" s="15" t="s">
        <v>127</v>
      </c>
      <c r="C89" s="11" t="s">
        <v>128</v>
      </c>
      <c r="D89" s="14">
        <v>36</v>
      </c>
      <c r="E89" s="12"/>
      <c r="F89" s="12">
        <f t="shared" si="8"/>
        <v>0</v>
      </c>
      <c r="G89" s="13">
        <f t="shared" si="9"/>
        <v>0</v>
      </c>
    </row>
    <row r="90" spans="1:7" ht="24.75" customHeight="1">
      <c r="A90" s="6"/>
      <c r="B90" s="15" t="s">
        <v>129</v>
      </c>
      <c r="C90" s="11" t="s">
        <v>128</v>
      </c>
      <c r="D90" s="14">
        <v>36</v>
      </c>
      <c r="E90" s="12"/>
      <c r="F90" s="12">
        <f t="shared" si="8"/>
        <v>0</v>
      </c>
      <c r="G90" s="13">
        <f t="shared" si="9"/>
        <v>0</v>
      </c>
    </row>
    <row r="91" spans="1:7" ht="24.75" customHeight="1">
      <c r="A91" s="6"/>
      <c r="B91" s="15" t="s">
        <v>130</v>
      </c>
      <c r="C91" s="11" t="s">
        <v>130</v>
      </c>
      <c r="D91" s="14">
        <v>1</v>
      </c>
      <c r="E91" s="12"/>
      <c r="F91" s="12">
        <f t="shared" si="8"/>
        <v>0</v>
      </c>
      <c r="G91" s="13">
        <f t="shared" si="9"/>
        <v>0</v>
      </c>
    </row>
    <row r="92" spans="1:7" ht="24.75" customHeight="1">
      <c r="A92" s="6"/>
      <c r="B92" s="15" t="s">
        <v>131</v>
      </c>
      <c r="C92" s="11" t="s">
        <v>131</v>
      </c>
      <c r="D92" s="14">
        <v>2</v>
      </c>
      <c r="E92" s="12"/>
      <c r="F92" s="12">
        <f t="shared" si="8"/>
        <v>0</v>
      </c>
      <c r="G92" s="13">
        <f t="shared" si="9"/>
        <v>0</v>
      </c>
    </row>
    <row r="93" spans="1:7" ht="24.75" customHeight="1">
      <c r="A93" s="6"/>
      <c r="B93" s="15" t="s">
        <v>132</v>
      </c>
      <c r="C93" s="11" t="s">
        <v>132</v>
      </c>
      <c r="D93" s="14">
        <v>2</v>
      </c>
      <c r="E93" s="12"/>
      <c r="F93" s="12">
        <f t="shared" si="8"/>
        <v>0</v>
      </c>
      <c r="G93" s="13">
        <f t="shared" si="9"/>
        <v>0</v>
      </c>
    </row>
    <row r="94" spans="1:7" ht="15">
      <c r="A94" s="6"/>
      <c r="B94" s="89"/>
      <c r="C94" s="90"/>
      <c r="D94" s="91"/>
      <c r="E94" s="87"/>
      <c r="F94" s="87"/>
      <c r="G94" s="88"/>
    </row>
    <row r="95" spans="1:7" ht="33.75" customHeight="1">
      <c r="A95" s="2"/>
      <c r="B95" s="50" t="s">
        <v>146</v>
      </c>
      <c r="C95" s="48"/>
      <c r="D95" s="48"/>
      <c r="E95" s="48"/>
      <c r="F95" s="48"/>
      <c r="G95" s="49"/>
    </row>
    <row r="96" spans="1:7" ht="28.5" customHeight="1">
      <c r="A96" s="6"/>
      <c r="B96" s="15" t="s">
        <v>136</v>
      </c>
      <c r="C96" s="11" t="s">
        <v>137</v>
      </c>
      <c r="D96" s="14">
        <v>1</v>
      </c>
      <c r="E96" s="12"/>
      <c r="F96" s="12">
        <f>E96*D96</f>
        <v>0</v>
      </c>
      <c r="G96" s="13">
        <f>F96*1.21</f>
        <v>0</v>
      </c>
    </row>
    <row r="97" spans="1:7" ht="28.5" customHeight="1">
      <c r="A97" s="6"/>
      <c r="B97" s="15" t="s">
        <v>138</v>
      </c>
      <c r="C97" s="11" t="s">
        <v>139</v>
      </c>
      <c r="D97" s="14">
        <v>1</v>
      </c>
      <c r="E97" s="12"/>
      <c r="F97" s="12">
        <f>E97*D97</f>
        <v>0</v>
      </c>
      <c r="G97" s="13">
        <f>F97*1.21</f>
        <v>0</v>
      </c>
    </row>
    <row r="98" spans="1:7" ht="28.5" customHeight="1">
      <c r="A98" s="6"/>
      <c r="B98" s="15" t="s">
        <v>140</v>
      </c>
      <c r="C98" s="11" t="s">
        <v>141</v>
      </c>
      <c r="D98" s="14">
        <v>1</v>
      </c>
      <c r="E98" s="12"/>
      <c r="F98" s="12">
        <f>E98*D98</f>
        <v>0</v>
      </c>
      <c r="G98" s="13">
        <f>F98*1.21</f>
        <v>0</v>
      </c>
    </row>
    <row r="99" spans="1:7" ht="28.5" customHeight="1">
      <c r="A99" s="6"/>
      <c r="B99" s="15" t="s">
        <v>142</v>
      </c>
      <c r="C99" s="11" t="s">
        <v>143</v>
      </c>
      <c r="D99" s="14">
        <v>1</v>
      </c>
      <c r="E99" s="12"/>
      <c r="F99" s="12">
        <f>E99*D99</f>
        <v>0</v>
      </c>
      <c r="G99" s="13">
        <f>F99*1.21</f>
        <v>0</v>
      </c>
    </row>
    <row r="100" spans="1:7" ht="36" customHeight="1">
      <c r="A100" s="6"/>
      <c r="B100" s="15" t="s">
        <v>144</v>
      </c>
      <c r="C100" s="11" t="s">
        <v>145</v>
      </c>
      <c r="D100" s="14">
        <v>1</v>
      </c>
      <c r="E100" s="12"/>
      <c r="F100" s="12">
        <f>E100*D100</f>
        <v>0</v>
      </c>
      <c r="G100" s="13">
        <f>F100*1.21</f>
        <v>0</v>
      </c>
    </row>
    <row r="101" spans="1:7" ht="36" customHeight="1">
      <c r="A101" s="6"/>
      <c r="B101" s="89"/>
      <c r="C101" s="90"/>
      <c r="D101" s="91"/>
      <c r="E101" s="87"/>
      <c r="F101" s="87"/>
      <c r="G101" s="88"/>
    </row>
    <row r="102" spans="1:7" ht="33.75" customHeight="1">
      <c r="A102" s="2"/>
      <c r="B102" s="50" t="s">
        <v>219</v>
      </c>
      <c r="C102" s="48"/>
      <c r="D102" s="48"/>
      <c r="E102" s="48"/>
      <c r="F102" s="48"/>
      <c r="G102" s="49"/>
    </row>
    <row r="103" spans="1:7" ht="36" customHeight="1">
      <c r="A103" s="6"/>
      <c r="B103" s="15" t="s">
        <v>211</v>
      </c>
      <c r="C103" s="11" t="s">
        <v>212</v>
      </c>
      <c r="D103" s="14">
        <v>20</v>
      </c>
      <c r="E103" s="12"/>
      <c r="F103" s="12">
        <f>E103*D103</f>
        <v>0</v>
      </c>
      <c r="G103" s="13">
        <f>F103*1.21</f>
        <v>0</v>
      </c>
    </row>
    <row r="104" spans="1:7" ht="36" customHeight="1">
      <c r="A104" s="6"/>
      <c r="B104" s="15" t="s">
        <v>213</v>
      </c>
      <c r="C104" s="11" t="s">
        <v>214</v>
      </c>
      <c r="D104" s="14">
        <v>179</v>
      </c>
      <c r="E104" s="12"/>
      <c r="F104" s="12">
        <f>E104*D104</f>
        <v>0</v>
      </c>
      <c r="G104" s="13">
        <f>F104*1.21</f>
        <v>0</v>
      </c>
    </row>
    <row r="105" spans="1:7" ht="36" customHeight="1">
      <c r="A105" s="6"/>
      <c r="B105" s="15" t="s">
        <v>215</v>
      </c>
      <c r="C105" s="11" t="s">
        <v>216</v>
      </c>
      <c r="D105" s="14">
        <v>179</v>
      </c>
      <c r="E105" s="12"/>
      <c r="F105" s="12">
        <f>E105*D105</f>
        <v>0</v>
      </c>
      <c r="G105" s="13">
        <f>F105*1.21</f>
        <v>0</v>
      </c>
    </row>
    <row r="106" spans="1:7" ht="36" customHeight="1">
      <c r="A106" s="6"/>
      <c r="B106" s="15" t="s">
        <v>218</v>
      </c>
      <c r="C106" s="11" t="s">
        <v>217</v>
      </c>
      <c r="D106" s="14">
        <v>1</v>
      </c>
      <c r="E106" s="12"/>
      <c r="F106" s="12">
        <f>E106*D106</f>
        <v>0</v>
      </c>
      <c r="G106" s="13">
        <f>F106*1.21</f>
        <v>0</v>
      </c>
    </row>
    <row r="107" spans="1:7" ht="25.5" customHeight="1">
      <c r="A107" s="2"/>
      <c r="B107" s="45"/>
      <c r="C107" s="46"/>
      <c r="D107" s="46"/>
      <c r="E107" s="46"/>
      <c r="F107" s="46"/>
      <c r="G107" s="47"/>
    </row>
    <row r="108" spans="1:7" ht="33.75" customHeight="1">
      <c r="A108" s="2"/>
      <c r="B108" s="50" t="s">
        <v>22</v>
      </c>
      <c r="C108" s="48"/>
      <c r="D108" s="48"/>
      <c r="E108" s="48"/>
      <c r="F108" s="48"/>
      <c r="G108" s="49"/>
    </row>
    <row r="109" spans="1:7" ht="28.5" customHeight="1">
      <c r="A109" s="6"/>
      <c r="B109" s="15" t="s">
        <v>10</v>
      </c>
      <c r="C109" s="11" t="s">
        <v>11</v>
      </c>
      <c r="D109" s="14">
        <v>1</v>
      </c>
      <c r="E109" s="12"/>
      <c r="F109" s="12">
        <f>E109*D109</f>
        <v>0</v>
      </c>
      <c r="G109" s="13">
        <f>F109*1.21</f>
        <v>0</v>
      </c>
    </row>
    <row r="110" spans="1:7" ht="25" customHeight="1">
      <c r="A110" s="6"/>
      <c r="B110" s="15" t="s">
        <v>12</v>
      </c>
      <c r="C110" s="11" t="s">
        <v>13</v>
      </c>
      <c r="D110" s="14">
        <v>1</v>
      </c>
      <c r="E110" s="12"/>
      <c r="F110" s="12">
        <f>E110*D110</f>
        <v>0</v>
      </c>
      <c r="G110" s="13">
        <f>F110*1.21</f>
        <v>0</v>
      </c>
    </row>
    <row r="111" spans="1:7" ht="22.5" customHeight="1" thickBot="1">
      <c r="A111" s="6"/>
      <c r="B111" s="56" t="s">
        <v>3</v>
      </c>
      <c r="C111" s="57"/>
      <c r="D111" s="58"/>
      <c r="E111" s="59"/>
      <c r="F111" s="59">
        <f>SUM(F54:F110)</f>
        <v>0</v>
      </c>
      <c r="G111" s="60">
        <f>SUM(G54:G110)</f>
        <v>0</v>
      </c>
    </row>
    <row r="112" spans="1:7" ht="14" thickBot="1">
      <c r="A112" s="6"/>
      <c r="B112" s="6"/>
      <c r="C112" s="10"/>
      <c r="D112" s="7"/>
      <c r="E112" s="7"/>
      <c r="F112" s="7"/>
      <c r="G112" s="8"/>
    </row>
    <row r="113" spans="1:7" ht="23.25" customHeight="1" thickBot="1">
      <c r="A113" s="6"/>
      <c r="B113" s="23" t="s">
        <v>7</v>
      </c>
      <c r="C113" s="24"/>
      <c r="D113" s="24"/>
      <c r="E113" s="24"/>
      <c r="F113" s="24"/>
      <c r="G113" s="25">
        <f ca="1">SUMIF($B$7:B111,"celkem",F7)</f>
        <v>0</v>
      </c>
    </row>
    <row r="114" spans="1:7" ht="14" thickBot="1">
      <c r="A114" s="6"/>
      <c r="B114" s="19"/>
      <c r="C114" s="20"/>
      <c r="D114" s="21"/>
      <c r="E114" s="21"/>
      <c r="F114" s="21"/>
      <c r="G114" s="22"/>
    </row>
    <row r="115" spans="1:7" ht="23.25" customHeight="1" thickBot="1">
      <c r="A115" s="6"/>
      <c r="B115" s="26" t="s">
        <v>8</v>
      </c>
      <c r="C115" s="27"/>
      <c r="D115" s="28"/>
      <c r="E115" s="28"/>
      <c r="F115" s="28"/>
      <c r="G115" s="25">
        <f ca="1">G117-G113</f>
        <v>0</v>
      </c>
    </row>
    <row r="116" spans="1:7" ht="14" thickBot="1">
      <c r="A116" s="6"/>
      <c r="B116" s="19"/>
      <c r="C116" s="20"/>
      <c r="D116" s="21"/>
      <c r="E116" s="21"/>
      <c r="F116" s="21"/>
      <c r="G116" s="22"/>
    </row>
    <row r="117" spans="1:7" ht="25.5" customHeight="1" thickBot="1">
      <c r="A117" s="6"/>
      <c r="B117" s="23" t="s">
        <v>2</v>
      </c>
      <c r="C117" s="29"/>
      <c r="D117" s="30"/>
      <c r="E117" s="30"/>
      <c r="F117" s="30"/>
      <c r="G117" s="31">
        <f ca="1">SUMIF($B$7:B111,"celkem",G7)</f>
        <v>0</v>
      </c>
    </row>
  </sheetData>
  <mergeCells count="3">
    <mergeCell ref="B2:G2"/>
    <mergeCell ref="B6:G6"/>
    <mergeCell ref="B53:G53"/>
  </mergeCells>
  <pageMargins left="0.23622047244094491" right="0.23622047244094491" top="0.39370078740157483" bottom="0.39370078740157483"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DC3C-8BEB-4852-8228-07AC1CEA7512}">
  <sheetPr>
    <tabColor theme="2"/>
    <pageSetUpPr fitToPage="1"/>
  </sheetPr>
  <dimension ref="A2:G103"/>
  <sheetViews>
    <sheetView topLeftCell="A87" zoomScaleNormal="100" workbookViewId="0">
      <selection activeCell="J101" sqref="J101"/>
    </sheetView>
  </sheetViews>
  <sheetFormatPr baseColWidth="10" defaultColWidth="8.83203125" defaultRowHeight="13"/>
  <cols>
    <col min="1" max="1" width="3.6640625" customWidth="1"/>
    <col min="2" max="2" width="41.6640625" customWidth="1"/>
    <col min="3" max="3" width="50.6640625" customWidth="1"/>
    <col min="4" max="4" width="4.1640625" customWidth="1"/>
    <col min="5" max="6" width="15.6640625" customWidth="1"/>
    <col min="7" max="7" width="18.6640625" customWidth="1"/>
  </cols>
  <sheetData>
    <row r="2" spans="1:7" ht="44.25" customHeight="1">
      <c r="A2" s="1"/>
      <c r="B2" s="97" t="s">
        <v>160</v>
      </c>
      <c r="C2" s="97"/>
      <c r="D2" s="97"/>
      <c r="E2" s="97"/>
      <c r="F2" s="97"/>
      <c r="G2" s="97"/>
    </row>
    <row r="3" spans="1:7" ht="39" customHeight="1" thickBot="1">
      <c r="A3" s="1"/>
      <c r="B3" s="3"/>
      <c r="C3" s="9"/>
      <c r="D3" s="4"/>
      <c r="E3" s="4"/>
      <c r="F3" s="4"/>
      <c r="G3" s="5"/>
    </row>
    <row r="4" spans="1:7" ht="33.75" customHeight="1" thickBot="1">
      <c r="A4" s="2"/>
      <c r="B4" s="61" t="s">
        <v>0</v>
      </c>
      <c r="C4" s="62" t="s">
        <v>4</v>
      </c>
      <c r="D4" s="62" t="s">
        <v>1</v>
      </c>
      <c r="E4" s="62" t="s">
        <v>9</v>
      </c>
      <c r="F4" s="62" t="s">
        <v>5</v>
      </c>
      <c r="G4" s="63" t="s">
        <v>6</v>
      </c>
    </row>
    <row r="5" spans="1:7" ht="18" customHeight="1" thickTop="1">
      <c r="A5" s="2"/>
      <c r="B5" s="41"/>
      <c r="C5" s="42"/>
      <c r="D5" s="43"/>
      <c r="E5" s="43"/>
      <c r="F5" s="43"/>
      <c r="G5" s="44"/>
    </row>
    <row r="6" spans="1:7" ht="60" customHeight="1">
      <c r="A6" s="2"/>
      <c r="B6" s="98" t="s">
        <v>18</v>
      </c>
      <c r="C6" s="99"/>
      <c r="D6" s="99"/>
      <c r="E6" s="99"/>
      <c r="F6" s="99"/>
      <c r="G6" s="100"/>
    </row>
    <row r="7" spans="1:7" ht="25.5" customHeight="1">
      <c r="A7" s="2"/>
      <c r="B7" s="45"/>
      <c r="C7" s="46"/>
      <c r="D7" s="46"/>
      <c r="E7" s="46"/>
      <c r="F7" s="46"/>
      <c r="G7" s="47"/>
    </row>
    <row r="8" spans="1:7" ht="33.75" customHeight="1">
      <c r="A8" s="2"/>
      <c r="B8" s="50" t="s">
        <v>34</v>
      </c>
      <c r="C8" s="48"/>
      <c r="D8" s="48"/>
      <c r="E8" s="48"/>
      <c r="F8" s="48"/>
      <c r="G8" s="49"/>
    </row>
    <row r="9" spans="1:7" ht="150.75" customHeight="1">
      <c r="A9" s="6"/>
      <c r="B9" s="73" t="s">
        <v>166</v>
      </c>
      <c r="C9" s="74" t="s">
        <v>167</v>
      </c>
      <c r="D9" s="75">
        <v>1</v>
      </c>
      <c r="E9" s="76"/>
      <c r="F9" s="12">
        <f t="shared" ref="F9:F18" si="0">E9*D9</f>
        <v>0</v>
      </c>
      <c r="G9" s="13">
        <f t="shared" ref="G9:G18" si="1">F9*1.21</f>
        <v>0</v>
      </c>
    </row>
    <row r="10" spans="1:7" ht="41.25" customHeight="1">
      <c r="A10" s="6"/>
      <c r="B10" s="15" t="s">
        <v>25</v>
      </c>
      <c r="C10" s="11" t="s">
        <v>26</v>
      </c>
      <c r="D10" s="14">
        <v>15</v>
      </c>
      <c r="E10" s="12"/>
      <c r="F10" s="12">
        <f t="shared" si="0"/>
        <v>0</v>
      </c>
      <c r="G10" s="13">
        <f t="shared" si="1"/>
        <v>0</v>
      </c>
    </row>
    <row r="11" spans="1:7" ht="41.25" customHeight="1">
      <c r="A11" s="6"/>
      <c r="B11" s="15" t="s">
        <v>27</v>
      </c>
      <c r="C11" s="11" t="s">
        <v>28</v>
      </c>
      <c r="D11" s="14">
        <v>1</v>
      </c>
      <c r="E11" s="12"/>
      <c r="F11" s="12">
        <f t="shared" si="0"/>
        <v>0</v>
      </c>
      <c r="G11" s="13">
        <f t="shared" si="1"/>
        <v>0</v>
      </c>
    </row>
    <row r="12" spans="1:7" ht="41.25" customHeight="1">
      <c r="A12" s="6"/>
      <c r="B12" s="15" t="s">
        <v>29</v>
      </c>
      <c r="C12" s="11" t="s">
        <v>30</v>
      </c>
      <c r="D12" s="14">
        <v>1</v>
      </c>
      <c r="E12" s="12"/>
      <c r="F12" s="12">
        <f t="shared" si="0"/>
        <v>0</v>
      </c>
      <c r="G12" s="13">
        <f t="shared" si="1"/>
        <v>0</v>
      </c>
    </row>
    <row r="13" spans="1:7" ht="41.25" customHeight="1">
      <c r="A13" s="6"/>
      <c r="B13" s="64" t="s">
        <v>31</v>
      </c>
      <c r="C13" s="65" t="s">
        <v>32</v>
      </c>
      <c r="D13" s="66">
        <v>1</v>
      </c>
      <c r="E13" s="67"/>
      <c r="F13" s="67">
        <f t="shared" si="0"/>
        <v>0</v>
      </c>
      <c r="G13" s="68">
        <f t="shared" si="1"/>
        <v>0</v>
      </c>
    </row>
    <row r="14" spans="1:7" ht="45" customHeight="1">
      <c r="A14" s="6"/>
      <c r="B14" s="64" t="s">
        <v>35</v>
      </c>
      <c r="C14" s="65" t="s">
        <v>36</v>
      </c>
      <c r="D14" s="66">
        <v>1</v>
      </c>
      <c r="E14" s="67"/>
      <c r="F14" s="67">
        <f t="shared" si="0"/>
        <v>0</v>
      </c>
      <c r="G14" s="68">
        <f t="shared" si="1"/>
        <v>0</v>
      </c>
    </row>
    <row r="15" spans="1:7" ht="41.25" customHeight="1">
      <c r="A15" s="6"/>
      <c r="B15" s="64" t="s">
        <v>37</v>
      </c>
      <c r="C15" s="65" t="s">
        <v>38</v>
      </c>
      <c r="D15" s="66">
        <v>1</v>
      </c>
      <c r="E15" s="67"/>
      <c r="F15" s="67">
        <f t="shared" si="0"/>
        <v>0</v>
      </c>
      <c r="G15" s="68">
        <f t="shared" si="1"/>
        <v>0</v>
      </c>
    </row>
    <row r="16" spans="1:7" ht="41.25" customHeight="1">
      <c r="A16" s="6"/>
      <c r="B16" s="64" t="s">
        <v>39</v>
      </c>
      <c r="C16" s="65" t="s">
        <v>40</v>
      </c>
      <c r="D16" s="66">
        <v>1</v>
      </c>
      <c r="E16" s="67"/>
      <c r="F16" s="67">
        <f t="shared" si="0"/>
        <v>0</v>
      </c>
      <c r="G16" s="68">
        <f t="shared" si="1"/>
        <v>0</v>
      </c>
    </row>
    <row r="17" spans="1:7" ht="26.25" customHeight="1">
      <c r="A17" s="2"/>
      <c r="B17" s="64" t="s">
        <v>41</v>
      </c>
      <c r="C17" s="65" t="s">
        <v>42</v>
      </c>
      <c r="D17" s="66">
        <v>1</v>
      </c>
      <c r="E17" s="67"/>
      <c r="F17" s="67">
        <f t="shared" si="0"/>
        <v>0</v>
      </c>
      <c r="G17" s="68">
        <f t="shared" si="1"/>
        <v>0</v>
      </c>
    </row>
    <row r="18" spans="1:7" ht="26.25" customHeight="1">
      <c r="A18" s="2"/>
      <c r="B18" s="64" t="s">
        <v>221</v>
      </c>
      <c r="C18" s="65" t="s">
        <v>147</v>
      </c>
      <c r="D18" s="66">
        <v>1</v>
      </c>
      <c r="E18" s="67"/>
      <c r="F18" s="67">
        <f t="shared" si="0"/>
        <v>0</v>
      </c>
      <c r="G18" s="68">
        <f t="shared" si="1"/>
        <v>0</v>
      </c>
    </row>
    <row r="19" spans="1:7" ht="25.5" customHeight="1">
      <c r="A19" s="2"/>
      <c r="B19" s="45"/>
      <c r="C19" s="46"/>
      <c r="D19" s="46"/>
      <c r="E19" s="46"/>
      <c r="F19" s="46"/>
      <c r="G19" s="47"/>
    </row>
    <row r="20" spans="1:7" ht="33.75" customHeight="1">
      <c r="A20" s="2"/>
      <c r="B20" s="50" t="s">
        <v>46</v>
      </c>
      <c r="C20" s="48"/>
      <c r="D20" s="48"/>
      <c r="E20" s="48"/>
      <c r="F20" s="48"/>
      <c r="G20" s="49"/>
    </row>
    <row r="21" spans="1:7" ht="171.75" customHeight="1">
      <c r="A21" s="6"/>
      <c r="B21" s="15" t="s">
        <v>164</v>
      </c>
      <c r="C21" s="11" t="s">
        <v>165</v>
      </c>
      <c r="D21" s="14">
        <v>1</v>
      </c>
      <c r="E21" s="12"/>
      <c r="F21" s="12">
        <f>E21*D21</f>
        <v>0</v>
      </c>
      <c r="G21" s="13">
        <f>F21*1.21</f>
        <v>0</v>
      </c>
    </row>
    <row r="22" spans="1:7" ht="277.5" customHeight="1">
      <c r="A22" s="6"/>
      <c r="B22" s="15" t="s">
        <v>43</v>
      </c>
      <c r="C22" s="11" t="s">
        <v>61</v>
      </c>
      <c r="D22" s="14">
        <v>1</v>
      </c>
      <c r="E22" s="12"/>
      <c r="F22" s="12">
        <f>E22*D22</f>
        <v>0</v>
      </c>
      <c r="G22" s="13">
        <f>F22*1.21</f>
        <v>0</v>
      </c>
    </row>
    <row r="23" spans="1:7" ht="78" customHeight="1">
      <c r="A23" s="6"/>
      <c r="B23" s="15" t="s">
        <v>23</v>
      </c>
      <c r="C23" s="11" t="s">
        <v>24</v>
      </c>
      <c r="D23" s="14">
        <v>1</v>
      </c>
      <c r="E23" s="12"/>
      <c r="F23" s="12">
        <f>E23*D23</f>
        <v>0</v>
      </c>
      <c r="G23" s="13">
        <f>F23*1.21</f>
        <v>0</v>
      </c>
    </row>
    <row r="24" spans="1:7" ht="64.5" customHeight="1">
      <c r="A24" s="2"/>
      <c r="B24" s="64" t="s">
        <v>45</v>
      </c>
      <c r="C24" s="65" t="s">
        <v>168</v>
      </c>
      <c r="D24" s="66">
        <v>1</v>
      </c>
      <c r="E24" s="67"/>
      <c r="F24" s="67">
        <f>E24*D24</f>
        <v>0</v>
      </c>
      <c r="G24" s="68">
        <f>F24*1.21</f>
        <v>0</v>
      </c>
    </row>
    <row r="25" spans="1:7" ht="25.5" customHeight="1">
      <c r="A25" s="2"/>
      <c r="B25" s="45"/>
      <c r="C25" s="46"/>
      <c r="D25" s="46"/>
      <c r="E25" s="46"/>
      <c r="F25" s="46"/>
      <c r="G25" s="47"/>
    </row>
    <row r="26" spans="1:7" ht="33.75" customHeight="1">
      <c r="A26" s="2"/>
      <c r="B26" s="50" t="s">
        <v>53</v>
      </c>
      <c r="C26" s="48"/>
      <c r="D26" s="48"/>
      <c r="E26" s="48"/>
      <c r="F26" s="48"/>
      <c r="G26" s="49"/>
    </row>
    <row r="27" spans="1:7" ht="89.25" customHeight="1">
      <c r="A27" s="6"/>
      <c r="B27" s="15" t="s">
        <v>161</v>
      </c>
      <c r="C27" s="11" t="s">
        <v>169</v>
      </c>
      <c r="D27" s="14">
        <v>7</v>
      </c>
      <c r="E27" s="12"/>
      <c r="F27" s="12">
        <f>E27*D27</f>
        <v>0</v>
      </c>
      <c r="G27" s="13">
        <f>F27*1.21</f>
        <v>0</v>
      </c>
    </row>
    <row r="28" spans="1:7" ht="265.5" customHeight="1">
      <c r="A28" s="6"/>
      <c r="B28" s="15" t="s">
        <v>162</v>
      </c>
      <c r="C28" s="11" t="s">
        <v>163</v>
      </c>
      <c r="D28" s="14">
        <v>14</v>
      </c>
      <c r="E28" s="12"/>
      <c r="F28" s="12">
        <f>E28*D28</f>
        <v>0</v>
      </c>
      <c r="G28" s="13">
        <f>F28*1.21</f>
        <v>0</v>
      </c>
    </row>
    <row r="29" spans="1:7" ht="87.5" customHeight="1">
      <c r="A29" s="6"/>
      <c r="B29" s="15" t="s">
        <v>222</v>
      </c>
      <c r="C29" s="11" t="s">
        <v>223</v>
      </c>
      <c r="D29" s="14">
        <v>7</v>
      </c>
      <c r="E29" s="12"/>
      <c r="F29" s="12">
        <f>E29*D29</f>
        <v>0</v>
      </c>
      <c r="G29" s="13">
        <f>F29*1.21</f>
        <v>0</v>
      </c>
    </row>
    <row r="30" spans="1:7" ht="102.75" customHeight="1">
      <c r="A30" s="6"/>
      <c r="B30" s="15" t="s">
        <v>174</v>
      </c>
      <c r="C30" s="11" t="s">
        <v>175</v>
      </c>
      <c r="D30" s="14">
        <v>14</v>
      </c>
      <c r="E30" s="12"/>
      <c r="F30" s="12">
        <f>E30*D30</f>
        <v>0</v>
      </c>
      <c r="G30" s="13">
        <f>F30*1.21</f>
        <v>0</v>
      </c>
    </row>
    <row r="31" spans="1:7" ht="25.5" customHeight="1">
      <c r="A31" s="2"/>
      <c r="B31" s="45"/>
      <c r="C31" s="46"/>
      <c r="D31" s="46"/>
      <c r="E31" s="46"/>
      <c r="F31" s="46"/>
      <c r="G31" s="47"/>
    </row>
    <row r="32" spans="1:7" ht="33.75" customHeight="1">
      <c r="A32" s="2"/>
      <c r="B32" s="50" t="s">
        <v>88</v>
      </c>
      <c r="C32" s="48"/>
      <c r="D32" s="48"/>
      <c r="E32" s="48"/>
      <c r="F32" s="48"/>
      <c r="G32" s="49"/>
    </row>
    <row r="33" spans="1:7" ht="84.75" customHeight="1">
      <c r="A33" s="6"/>
      <c r="B33" s="15" t="s">
        <v>91</v>
      </c>
      <c r="C33" s="11" t="s">
        <v>190</v>
      </c>
      <c r="D33" s="14">
        <v>1</v>
      </c>
      <c r="E33" s="12"/>
      <c r="F33" s="12">
        <f>E33*D33</f>
        <v>0</v>
      </c>
      <c r="G33" s="13">
        <f>F33*1.21</f>
        <v>0</v>
      </c>
    </row>
    <row r="34" spans="1:7" ht="84.75" customHeight="1">
      <c r="A34" s="6"/>
      <c r="B34" s="15" t="s">
        <v>91</v>
      </c>
      <c r="C34" s="11" t="s">
        <v>189</v>
      </c>
      <c r="D34" s="14">
        <v>1</v>
      </c>
      <c r="E34" s="12"/>
      <c r="F34" s="12">
        <f>E34*D34</f>
        <v>0</v>
      </c>
      <c r="G34" s="13">
        <f>F34*1.21</f>
        <v>0</v>
      </c>
    </row>
    <row r="35" spans="1:7" ht="84.75" customHeight="1">
      <c r="A35" s="6"/>
      <c r="B35" s="15" t="s">
        <v>91</v>
      </c>
      <c r="C35" s="11" t="s">
        <v>188</v>
      </c>
      <c r="D35" s="14">
        <v>4</v>
      </c>
      <c r="E35" s="12"/>
      <c r="F35" s="12">
        <f>E35*D35</f>
        <v>0</v>
      </c>
      <c r="G35" s="13">
        <f>F35*1.21</f>
        <v>0</v>
      </c>
    </row>
    <row r="36" spans="1:7" ht="25.5" customHeight="1">
      <c r="A36" s="2"/>
      <c r="B36" s="45"/>
      <c r="C36" s="46"/>
      <c r="D36" s="46"/>
      <c r="E36" s="46"/>
      <c r="F36" s="46"/>
      <c r="G36" s="47"/>
    </row>
    <row r="37" spans="1:7" ht="33.75" customHeight="1">
      <c r="A37" s="2"/>
      <c r="B37" s="50" t="s">
        <v>192</v>
      </c>
      <c r="C37" s="48"/>
      <c r="D37" s="48"/>
      <c r="E37" s="48"/>
      <c r="F37" s="48"/>
      <c r="G37" s="49"/>
    </row>
    <row r="38" spans="1:7" ht="254.25" customHeight="1">
      <c r="A38" s="6"/>
      <c r="B38" s="92" t="s">
        <v>193</v>
      </c>
      <c r="C38" s="93" t="s">
        <v>194</v>
      </c>
      <c r="D38" s="94">
        <v>1</v>
      </c>
      <c r="E38" s="95"/>
      <c r="F38" s="12">
        <f>E38*D38</f>
        <v>0</v>
      </c>
      <c r="G38" s="13">
        <f>F38*1.21</f>
        <v>0</v>
      </c>
    </row>
    <row r="39" spans="1:7" ht="44.25" customHeight="1">
      <c r="A39" s="6"/>
      <c r="B39" s="92" t="s">
        <v>195</v>
      </c>
      <c r="C39" s="93" t="s">
        <v>196</v>
      </c>
      <c r="D39" s="94">
        <v>1</v>
      </c>
      <c r="E39" s="95"/>
      <c r="F39" s="12">
        <f>E39*D39</f>
        <v>0</v>
      </c>
      <c r="G39" s="13">
        <f>F39*1.21</f>
        <v>0</v>
      </c>
    </row>
    <row r="40" spans="1:7" ht="22.5" customHeight="1">
      <c r="A40" s="6"/>
      <c r="B40" s="51" t="s">
        <v>3</v>
      </c>
      <c r="C40" s="52"/>
      <c r="D40" s="53"/>
      <c r="E40" s="54"/>
      <c r="F40" s="54">
        <f>SUM(F7:F39)</f>
        <v>0</v>
      </c>
      <c r="G40" s="55">
        <f>SUM(G7:G39)</f>
        <v>0</v>
      </c>
    </row>
    <row r="41" spans="1:7" ht="23.25" customHeight="1">
      <c r="A41" s="6"/>
      <c r="B41" s="16"/>
      <c r="C41" s="17"/>
      <c r="D41" s="17"/>
      <c r="E41" s="17"/>
      <c r="F41" s="17"/>
      <c r="G41" s="18"/>
    </row>
    <row r="42" spans="1:7" ht="35.25" customHeight="1">
      <c r="A42" s="6"/>
      <c r="B42" s="101" t="s">
        <v>19</v>
      </c>
      <c r="C42" s="102"/>
      <c r="D42" s="102"/>
      <c r="E42" s="102"/>
      <c r="F42" s="102"/>
      <c r="G42" s="103"/>
    </row>
    <row r="43" spans="1:7" ht="25.5" customHeight="1">
      <c r="A43" s="2"/>
      <c r="B43" s="45"/>
      <c r="C43" s="46"/>
      <c r="D43" s="46"/>
      <c r="E43" s="46"/>
      <c r="F43" s="46"/>
      <c r="G43" s="47"/>
    </row>
    <row r="44" spans="1:7" ht="33.75" customHeight="1">
      <c r="A44" s="2"/>
      <c r="B44" s="50" t="s">
        <v>109</v>
      </c>
      <c r="C44" s="48"/>
      <c r="D44" s="48"/>
      <c r="E44" s="48"/>
      <c r="F44" s="48"/>
      <c r="G44" s="49"/>
    </row>
    <row r="45" spans="1:7" ht="24.75" customHeight="1">
      <c r="A45" s="6"/>
      <c r="B45" s="15" t="s">
        <v>54</v>
      </c>
      <c r="C45" s="11" t="s">
        <v>110</v>
      </c>
      <c r="D45" s="14">
        <v>1</v>
      </c>
      <c r="E45" s="12"/>
      <c r="F45" s="12">
        <f t="shared" ref="F45:F51" si="2">E45*D45</f>
        <v>0</v>
      </c>
      <c r="G45" s="13">
        <f t="shared" ref="G45:G51" si="3">F45*1.21</f>
        <v>0</v>
      </c>
    </row>
    <row r="46" spans="1:7" ht="24.75" customHeight="1">
      <c r="A46" s="6"/>
      <c r="B46" s="15" t="s">
        <v>173</v>
      </c>
      <c r="C46" s="11" t="s">
        <v>172</v>
      </c>
      <c r="D46" s="14">
        <v>14</v>
      </c>
      <c r="E46" s="12"/>
      <c r="F46" s="12">
        <f t="shared" si="2"/>
        <v>0</v>
      </c>
      <c r="G46" s="13">
        <f t="shared" si="3"/>
        <v>0</v>
      </c>
    </row>
    <row r="47" spans="1:7" ht="24.75" customHeight="1">
      <c r="A47" s="6"/>
      <c r="B47" s="15" t="s">
        <v>182</v>
      </c>
      <c r="C47" s="11" t="s">
        <v>239</v>
      </c>
      <c r="D47" s="14">
        <v>14</v>
      </c>
      <c r="E47" s="12"/>
      <c r="F47" s="12">
        <f t="shared" si="2"/>
        <v>0</v>
      </c>
      <c r="G47" s="13">
        <f t="shared" si="3"/>
        <v>0</v>
      </c>
    </row>
    <row r="48" spans="1:7" ht="24.75" customHeight="1">
      <c r="A48" s="6"/>
      <c r="B48" s="15" t="s">
        <v>178</v>
      </c>
      <c r="C48" s="11" t="s">
        <v>179</v>
      </c>
      <c r="D48" s="14">
        <v>1</v>
      </c>
      <c r="E48" s="12"/>
      <c r="F48" s="12">
        <f t="shared" si="2"/>
        <v>0</v>
      </c>
      <c r="G48" s="13">
        <f t="shared" si="3"/>
        <v>0</v>
      </c>
    </row>
    <row r="49" spans="1:7" ht="24.75" customHeight="1">
      <c r="A49" s="6"/>
      <c r="B49" s="15" t="s">
        <v>180</v>
      </c>
      <c r="C49" s="11" t="s">
        <v>181</v>
      </c>
      <c r="D49" s="14">
        <v>15</v>
      </c>
      <c r="E49" s="12"/>
      <c r="F49" s="12">
        <f t="shared" si="2"/>
        <v>0</v>
      </c>
      <c r="G49" s="13">
        <f t="shared" si="3"/>
        <v>0</v>
      </c>
    </row>
    <row r="50" spans="1:7" ht="39" customHeight="1">
      <c r="A50" s="6"/>
      <c r="B50" s="15" t="s">
        <v>176</v>
      </c>
      <c r="C50" s="11" t="s">
        <v>177</v>
      </c>
      <c r="D50" s="14">
        <v>1</v>
      </c>
      <c r="E50" s="12"/>
      <c r="F50" s="12">
        <f t="shared" si="2"/>
        <v>0</v>
      </c>
      <c r="G50" s="13">
        <f t="shared" si="3"/>
        <v>0</v>
      </c>
    </row>
    <row r="51" spans="1:7" ht="24" customHeight="1">
      <c r="A51" s="6"/>
      <c r="B51" s="15" t="s">
        <v>56</v>
      </c>
      <c r="C51" s="11" t="s">
        <v>55</v>
      </c>
      <c r="D51" s="14">
        <v>1</v>
      </c>
      <c r="E51" s="12"/>
      <c r="F51" s="12">
        <f t="shared" si="2"/>
        <v>0</v>
      </c>
      <c r="G51" s="13">
        <f t="shared" si="3"/>
        <v>0</v>
      </c>
    </row>
    <row r="52" spans="1:7" ht="25.5" customHeight="1">
      <c r="A52" s="2"/>
      <c r="B52" s="45"/>
      <c r="C52" s="46"/>
      <c r="D52" s="46"/>
      <c r="E52" s="46"/>
      <c r="F52" s="46"/>
      <c r="G52" s="47"/>
    </row>
    <row r="53" spans="1:7" ht="33.75" customHeight="1">
      <c r="A53" s="2"/>
      <c r="B53" s="50" t="s">
        <v>95</v>
      </c>
      <c r="C53" s="48"/>
      <c r="D53" s="48"/>
      <c r="E53" s="48"/>
      <c r="F53" s="48"/>
      <c r="G53" s="49"/>
    </row>
    <row r="54" spans="1:7" ht="101.25" customHeight="1">
      <c r="A54" s="6"/>
      <c r="B54" s="15" t="s">
        <v>98</v>
      </c>
      <c r="C54" s="11" t="s">
        <v>184</v>
      </c>
      <c r="D54" s="14">
        <v>1</v>
      </c>
      <c r="E54" s="12"/>
      <c r="F54" s="12">
        <f>E54*D54</f>
        <v>0</v>
      </c>
      <c r="G54" s="13">
        <f>F54*1.21</f>
        <v>0</v>
      </c>
    </row>
    <row r="55" spans="1:7" ht="101.25" customHeight="1">
      <c r="A55" s="6"/>
      <c r="B55" s="15" t="s">
        <v>98</v>
      </c>
      <c r="C55" s="11" t="s">
        <v>183</v>
      </c>
      <c r="D55" s="14">
        <v>1</v>
      </c>
      <c r="E55" s="12"/>
      <c r="F55" s="12">
        <f>E55*D55</f>
        <v>0</v>
      </c>
      <c r="G55" s="13">
        <f>F55*1.21</f>
        <v>0</v>
      </c>
    </row>
    <row r="56" spans="1:7" ht="35.25" customHeight="1">
      <c r="A56" s="6"/>
      <c r="B56" s="15" t="s">
        <v>99</v>
      </c>
      <c r="C56" s="11" t="s">
        <v>96</v>
      </c>
      <c r="D56" s="14">
        <v>1</v>
      </c>
      <c r="E56" s="12"/>
      <c r="F56" s="12">
        <f>E56*D56</f>
        <v>0</v>
      </c>
      <c r="G56" s="13">
        <f>F56*1.21</f>
        <v>0</v>
      </c>
    </row>
    <row r="57" spans="1:7" ht="34.5" customHeight="1">
      <c r="A57" s="6"/>
      <c r="B57" s="15" t="s">
        <v>97</v>
      </c>
      <c r="C57" s="11" t="s">
        <v>42</v>
      </c>
      <c r="D57" s="14">
        <v>2</v>
      </c>
      <c r="E57" s="12"/>
      <c r="F57" s="12">
        <f>E57*D57</f>
        <v>0</v>
      </c>
      <c r="G57" s="13">
        <f>F57*1.21</f>
        <v>0</v>
      </c>
    </row>
    <row r="58" spans="1:7" ht="25.5" customHeight="1">
      <c r="A58" s="2"/>
      <c r="B58" s="45"/>
      <c r="C58" s="46"/>
      <c r="D58" s="46"/>
      <c r="E58" s="71"/>
      <c r="F58" s="46"/>
      <c r="G58" s="47"/>
    </row>
    <row r="59" spans="1:7" ht="33.75" customHeight="1">
      <c r="A59" s="2"/>
      <c r="B59" s="50" t="s">
        <v>170</v>
      </c>
      <c r="C59" s="48"/>
      <c r="D59" s="48"/>
      <c r="E59" s="48"/>
      <c r="F59" s="48"/>
      <c r="G59" s="49"/>
    </row>
    <row r="60" spans="1:7" ht="33.75" customHeight="1">
      <c r="A60" s="2"/>
      <c r="B60" s="15" t="s">
        <v>234</v>
      </c>
      <c r="C60" s="11" t="s">
        <v>235</v>
      </c>
      <c r="D60" s="14">
        <v>49</v>
      </c>
      <c r="E60" s="12"/>
      <c r="F60" s="12">
        <f>E60*D60</f>
        <v>0</v>
      </c>
      <c r="G60" s="13">
        <f>F60*1.21</f>
        <v>0</v>
      </c>
    </row>
    <row r="61" spans="1:7" ht="25.5" customHeight="1">
      <c r="A61" s="6"/>
      <c r="B61" s="15" t="s">
        <v>114</v>
      </c>
      <c r="C61" s="11" t="s">
        <v>115</v>
      </c>
      <c r="D61" s="14">
        <v>49</v>
      </c>
      <c r="E61" s="12"/>
      <c r="F61" s="12">
        <f t="shared" ref="F61:F75" si="4">E61*D61</f>
        <v>0</v>
      </c>
      <c r="G61" s="13">
        <f t="shared" ref="G61:G75" si="5">F61*1.21</f>
        <v>0</v>
      </c>
    </row>
    <row r="62" spans="1:7" ht="27.75" customHeight="1">
      <c r="A62" s="6"/>
      <c r="B62" s="15" t="s">
        <v>116</v>
      </c>
      <c r="C62" s="11" t="s">
        <v>115</v>
      </c>
      <c r="D62" s="14">
        <v>49</v>
      </c>
      <c r="E62" s="12"/>
      <c r="F62" s="12">
        <f t="shared" si="4"/>
        <v>0</v>
      </c>
      <c r="G62" s="13">
        <f t="shared" si="5"/>
        <v>0</v>
      </c>
    </row>
    <row r="63" spans="1:7" ht="28.5" customHeight="1">
      <c r="A63" s="6"/>
      <c r="B63" s="15" t="s">
        <v>117</v>
      </c>
      <c r="C63" s="11" t="s">
        <v>118</v>
      </c>
      <c r="D63" s="14">
        <v>1</v>
      </c>
      <c r="E63" s="12"/>
      <c r="F63" s="12">
        <f t="shared" si="4"/>
        <v>0</v>
      </c>
      <c r="G63" s="13">
        <f t="shared" si="5"/>
        <v>0</v>
      </c>
    </row>
    <row r="64" spans="1:7" ht="27.75" customHeight="1">
      <c r="A64" s="6"/>
      <c r="B64" s="15" t="s">
        <v>119</v>
      </c>
      <c r="C64" s="11" t="s">
        <v>119</v>
      </c>
      <c r="D64" s="14">
        <v>1</v>
      </c>
      <c r="E64" s="12"/>
      <c r="F64" s="12">
        <f t="shared" si="4"/>
        <v>0</v>
      </c>
      <c r="G64" s="13">
        <f t="shared" si="5"/>
        <v>0</v>
      </c>
    </row>
    <row r="65" spans="1:7" ht="26.25" customHeight="1">
      <c r="A65" s="6"/>
      <c r="B65" s="15" t="s">
        <v>120</v>
      </c>
      <c r="C65" s="11" t="s">
        <v>120</v>
      </c>
      <c r="D65" s="14">
        <v>1</v>
      </c>
      <c r="E65" s="12"/>
      <c r="F65" s="12">
        <f t="shared" si="4"/>
        <v>0</v>
      </c>
      <c r="G65" s="13">
        <f t="shared" si="5"/>
        <v>0</v>
      </c>
    </row>
    <row r="66" spans="1:7" ht="26.25" customHeight="1">
      <c r="A66" s="6"/>
      <c r="B66" s="15" t="s">
        <v>121</v>
      </c>
      <c r="C66" s="11" t="s">
        <v>115</v>
      </c>
      <c r="D66" s="14">
        <v>49</v>
      </c>
      <c r="E66" s="12"/>
      <c r="F66" s="12">
        <f t="shared" si="4"/>
        <v>0</v>
      </c>
      <c r="G66" s="13">
        <f t="shared" si="5"/>
        <v>0</v>
      </c>
    </row>
    <row r="67" spans="1:7" ht="26.25" customHeight="1">
      <c r="A67" s="6"/>
      <c r="B67" s="15" t="s">
        <v>122</v>
      </c>
      <c r="C67" s="11" t="s">
        <v>115</v>
      </c>
      <c r="D67" s="14">
        <v>49</v>
      </c>
      <c r="E67" s="12"/>
      <c r="F67" s="12">
        <f t="shared" si="4"/>
        <v>0</v>
      </c>
      <c r="G67" s="13">
        <f t="shared" si="5"/>
        <v>0</v>
      </c>
    </row>
    <row r="68" spans="1:7" ht="37.5" customHeight="1">
      <c r="A68" s="6"/>
      <c r="B68" s="15" t="s">
        <v>123</v>
      </c>
      <c r="C68" s="11" t="s">
        <v>124</v>
      </c>
      <c r="D68" s="14">
        <v>49</v>
      </c>
      <c r="E68" s="12"/>
      <c r="F68" s="12">
        <f t="shared" si="4"/>
        <v>0</v>
      </c>
      <c r="G68" s="13">
        <f t="shared" si="5"/>
        <v>0</v>
      </c>
    </row>
    <row r="69" spans="1:7" ht="25.5" customHeight="1">
      <c r="A69" s="6"/>
      <c r="B69" s="15" t="s">
        <v>125</v>
      </c>
      <c r="C69" s="11" t="s">
        <v>115</v>
      </c>
      <c r="D69" s="14">
        <v>49</v>
      </c>
      <c r="E69" s="12"/>
      <c r="F69" s="12">
        <f t="shared" si="4"/>
        <v>0</v>
      </c>
      <c r="G69" s="13">
        <f t="shared" si="5"/>
        <v>0</v>
      </c>
    </row>
    <row r="70" spans="1:7" ht="25.5" customHeight="1">
      <c r="A70" s="6"/>
      <c r="B70" s="15" t="s">
        <v>126</v>
      </c>
      <c r="C70" s="11" t="s">
        <v>115</v>
      </c>
      <c r="D70" s="14">
        <v>49</v>
      </c>
      <c r="E70" s="12"/>
      <c r="F70" s="12">
        <f t="shared" si="4"/>
        <v>0</v>
      </c>
      <c r="G70" s="13">
        <f t="shared" si="5"/>
        <v>0</v>
      </c>
    </row>
    <row r="71" spans="1:7" ht="24.75" customHeight="1">
      <c r="A71" s="6"/>
      <c r="B71" s="15" t="s">
        <v>127</v>
      </c>
      <c r="C71" s="11" t="s">
        <v>128</v>
      </c>
      <c r="D71" s="14">
        <v>30</v>
      </c>
      <c r="E71" s="12"/>
      <c r="F71" s="12">
        <f t="shared" si="4"/>
        <v>0</v>
      </c>
      <c r="G71" s="13">
        <f t="shared" si="5"/>
        <v>0</v>
      </c>
    </row>
    <row r="72" spans="1:7" ht="24.75" customHeight="1">
      <c r="A72" s="6"/>
      <c r="B72" s="15" t="s">
        <v>129</v>
      </c>
      <c r="C72" s="11" t="s">
        <v>128</v>
      </c>
      <c r="D72" s="14">
        <v>30</v>
      </c>
      <c r="E72" s="12"/>
      <c r="F72" s="12">
        <f t="shared" si="4"/>
        <v>0</v>
      </c>
      <c r="G72" s="13">
        <f t="shared" si="5"/>
        <v>0</v>
      </c>
    </row>
    <row r="73" spans="1:7" ht="24.75" customHeight="1">
      <c r="A73" s="6"/>
      <c r="B73" s="15" t="s">
        <v>130</v>
      </c>
      <c r="C73" s="11" t="s">
        <v>130</v>
      </c>
      <c r="D73" s="14">
        <v>1</v>
      </c>
      <c r="E73" s="12"/>
      <c r="F73" s="12">
        <f t="shared" si="4"/>
        <v>0</v>
      </c>
      <c r="G73" s="13">
        <f t="shared" si="5"/>
        <v>0</v>
      </c>
    </row>
    <row r="74" spans="1:7" ht="24.75" customHeight="1">
      <c r="A74" s="6"/>
      <c r="B74" s="15" t="s">
        <v>131</v>
      </c>
      <c r="C74" s="11" t="s">
        <v>131</v>
      </c>
      <c r="D74" s="14">
        <v>1</v>
      </c>
      <c r="E74" s="12"/>
      <c r="F74" s="12">
        <f t="shared" si="4"/>
        <v>0</v>
      </c>
      <c r="G74" s="13">
        <f t="shared" si="5"/>
        <v>0</v>
      </c>
    </row>
    <row r="75" spans="1:7" ht="24.75" customHeight="1">
      <c r="A75" s="6"/>
      <c r="B75" s="15" t="s">
        <v>132</v>
      </c>
      <c r="C75" s="11" t="s">
        <v>132</v>
      </c>
      <c r="D75" s="14">
        <v>1</v>
      </c>
      <c r="E75" s="12"/>
      <c r="F75" s="12">
        <f t="shared" si="4"/>
        <v>0</v>
      </c>
      <c r="G75" s="13">
        <f t="shared" si="5"/>
        <v>0</v>
      </c>
    </row>
    <row r="76" spans="1:7" ht="15">
      <c r="A76" s="6"/>
      <c r="B76" s="89"/>
      <c r="C76" s="90"/>
      <c r="D76" s="91"/>
      <c r="E76" s="87"/>
      <c r="F76" s="87"/>
      <c r="G76" s="88"/>
    </row>
    <row r="77" spans="1:7" ht="33.75" customHeight="1">
      <c r="A77" s="2"/>
      <c r="B77" s="50" t="s">
        <v>146</v>
      </c>
      <c r="C77" s="48"/>
      <c r="D77" s="48"/>
      <c r="E77" s="48"/>
      <c r="F77" s="48"/>
      <c r="G77" s="49"/>
    </row>
    <row r="78" spans="1:7" ht="36" customHeight="1">
      <c r="A78" s="6"/>
      <c r="B78" s="15" t="s">
        <v>136</v>
      </c>
      <c r="C78" s="11" t="s">
        <v>137</v>
      </c>
      <c r="D78" s="14">
        <v>1</v>
      </c>
      <c r="E78" s="12"/>
      <c r="F78" s="12">
        <f t="shared" ref="F78:F83" si="6">E78*D78</f>
        <v>0</v>
      </c>
      <c r="G78" s="13">
        <f t="shared" ref="G78:G83" si="7">F78*1.21</f>
        <v>0</v>
      </c>
    </row>
    <row r="79" spans="1:7" ht="36.75" customHeight="1">
      <c r="A79" s="6"/>
      <c r="B79" s="15" t="s">
        <v>138</v>
      </c>
      <c r="C79" s="11" t="s">
        <v>139</v>
      </c>
      <c r="D79" s="14">
        <v>1</v>
      </c>
      <c r="E79" s="12"/>
      <c r="F79" s="12">
        <f t="shared" si="6"/>
        <v>0</v>
      </c>
      <c r="G79" s="13">
        <f t="shared" si="7"/>
        <v>0</v>
      </c>
    </row>
    <row r="80" spans="1:7" ht="34.5" customHeight="1">
      <c r="A80" s="6"/>
      <c r="B80" s="15" t="s">
        <v>140</v>
      </c>
      <c r="C80" s="11" t="s">
        <v>141</v>
      </c>
      <c r="D80" s="14">
        <v>1</v>
      </c>
      <c r="E80" s="12"/>
      <c r="F80" s="12">
        <f t="shared" si="6"/>
        <v>0</v>
      </c>
      <c r="G80" s="13">
        <f t="shared" si="7"/>
        <v>0</v>
      </c>
    </row>
    <row r="81" spans="1:7" ht="33" customHeight="1">
      <c r="A81" s="6"/>
      <c r="B81" s="15" t="s">
        <v>142</v>
      </c>
      <c r="C81" s="11" t="s">
        <v>143</v>
      </c>
      <c r="D81" s="14">
        <v>1</v>
      </c>
      <c r="E81" s="12"/>
      <c r="F81" s="12">
        <f t="shared" si="6"/>
        <v>0</v>
      </c>
      <c r="G81" s="13">
        <f t="shared" si="7"/>
        <v>0</v>
      </c>
    </row>
    <row r="82" spans="1:7" ht="39" customHeight="1">
      <c r="A82" s="6"/>
      <c r="B82" s="15" t="s">
        <v>171</v>
      </c>
      <c r="C82" s="11" t="s">
        <v>240</v>
      </c>
      <c r="D82" s="14">
        <v>1</v>
      </c>
      <c r="E82" s="12"/>
      <c r="F82" s="12">
        <f>E82*D82</f>
        <v>0</v>
      </c>
      <c r="G82" s="13">
        <f>F82*1.21</f>
        <v>0</v>
      </c>
    </row>
    <row r="83" spans="1:7" ht="36" customHeight="1">
      <c r="A83" s="6"/>
      <c r="B83" s="15" t="s">
        <v>144</v>
      </c>
      <c r="C83" s="11" t="s">
        <v>145</v>
      </c>
      <c r="D83" s="14">
        <v>1</v>
      </c>
      <c r="E83" s="12"/>
      <c r="F83" s="12">
        <f t="shared" si="6"/>
        <v>0</v>
      </c>
      <c r="G83" s="13">
        <f t="shared" si="7"/>
        <v>0</v>
      </c>
    </row>
    <row r="84" spans="1:7" ht="36" customHeight="1">
      <c r="A84" s="6"/>
      <c r="B84" s="89"/>
      <c r="C84" s="90"/>
      <c r="D84" s="91"/>
      <c r="E84" s="87"/>
      <c r="F84" s="87"/>
      <c r="G84" s="88"/>
    </row>
    <row r="85" spans="1:7" ht="33.75" customHeight="1">
      <c r="A85" s="2"/>
      <c r="B85" s="50" t="s">
        <v>219</v>
      </c>
      <c r="C85" s="48"/>
      <c r="D85" s="48"/>
      <c r="E85" s="48"/>
      <c r="F85" s="48"/>
      <c r="G85" s="49"/>
    </row>
    <row r="86" spans="1:7" ht="36" customHeight="1">
      <c r="A86" s="6"/>
      <c r="B86" s="15" t="s">
        <v>211</v>
      </c>
      <c r="C86" s="11" t="s">
        <v>212</v>
      </c>
      <c r="D86" s="14">
        <v>20</v>
      </c>
      <c r="E86" s="12"/>
      <c r="F86" s="12">
        <f>E86*D86</f>
        <v>0</v>
      </c>
      <c r="G86" s="13">
        <f>F86*1.21</f>
        <v>0</v>
      </c>
    </row>
    <row r="87" spans="1:7" ht="36" customHeight="1">
      <c r="A87" s="6"/>
      <c r="B87" s="15" t="s">
        <v>213</v>
      </c>
      <c r="C87" s="11" t="s">
        <v>214</v>
      </c>
      <c r="D87" s="14">
        <v>179</v>
      </c>
      <c r="E87" s="12"/>
      <c r="F87" s="12">
        <f>E87*D87</f>
        <v>0</v>
      </c>
      <c r="G87" s="13">
        <f>F87*1.21</f>
        <v>0</v>
      </c>
    </row>
    <row r="88" spans="1:7" ht="36" customHeight="1">
      <c r="A88" s="6"/>
      <c r="B88" s="15" t="s">
        <v>215</v>
      </c>
      <c r="C88" s="11" t="s">
        <v>216</v>
      </c>
      <c r="D88" s="14">
        <v>179</v>
      </c>
      <c r="E88" s="12"/>
      <c r="F88" s="12">
        <f>E88*D88</f>
        <v>0</v>
      </c>
      <c r="G88" s="13">
        <f>F88*1.21</f>
        <v>0</v>
      </c>
    </row>
    <row r="89" spans="1:7" ht="36" customHeight="1">
      <c r="A89" s="6"/>
      <c r="B89" s="15" t="s">
        <v>218</v>
      </c>
      <c r="C89" s="11" t="s">
        <v>217</v>
      </c>
      <c r="D89" s="14">
        <v>1</v>
      </c>
      <c r="E89" s="12"/>
      <c r="F89" s="12">
        <f>E89*D89</f>
        <v>0</v>
      </c>
      <c r="G89" s="13">
        <f>F89*1.21</f>
        <v>0</v>
      </c>
    </row>
    <row r="90" spans="1:7" ht="24" customHeight="1">
      <c r="A90" s="6"/>
      <c r="B90" s="89"/>
      <c r="C90" s="90"/>
      <c r="D90" s="91"/>
      <c r="E90" s="87"/>
      <c r="F90" s="87"/>
      <c r="G90" s="88"/>
    </row>
    <row r="91" spans="1:7" ht="36" customHeight="1">
      <c r="A91" s="6"/>
      <c r="B91" s="50" t="s">
        <v>187</v>
      </c>
      <c r="C91" s="90"/>
      <c r="D91" s="91"/>
      <c r="E91" s="87"/>
      <c r="F91" s="87"/>
      <c r="G91" s="88"/>
    </row>
    <row r="92" spans="1:7" ht="53.25" customHeight="1">
      <c r="A92" s="6"/>
      <c r="B92" s="15" t="s">
        <v>185</v>
      </c>
      <c r="C92" s="11" t="s">
        <v>186</v>
      </c>
      <c r="D92" s="14">
        <v>1</v>
      </c>
      <c r="E92" s="12"/>
      <c r="F92" s="12">
        <f>E92*D92</f>
        <v>0</v>
      </c>
      <c r="G92" s="13">
        <f>F92*1.21</f>
        <v>0</v>
      </c>
    </row>
    <row r="93" spans="1:7" ht="25.5" customHeight="1">
      <c r="A93" s="2"/>
      <c r="B93" s="45"/>
      <c r="C93" s="46"/>
      <c r="D93" s="46"/>
      <c r="E93" s="46"/>
      <c r="F93" s="46"/>
      <c r="G93" s="47"/>
    </row>
    <row r="94" spans="1:7" ht="33.75" customHeight="1">
      <c r="A94" s="2"/>
      <c r="B94" s="50" t="s">
        <v>22</v>
      </c>
      <c r="C94" s="48"/>
      <c r="D94" s="48"/>
      <c r="E94" s="48"/>
      <c r="F94" s="48"/>
      <c r="G94" s="49"/>
    </row>
    <row r="95" spans="1:7" ht="28.5" customHeight="1">
      <c r="A95" s="6"/>
      <c r="B95" s="15" t="s">
        <v>10</v>
      </c>
      <c r="C95" s="11" t="s">
        <v>11</v>
      </c>
      <c r="D95" s="14">
        <v>1</v>
      </c>
      <c r="E95" s="12"/>
      <c r="F95" s="12">
        <f>E95*D95</f>
        <v>0</v>
      </c>
      <c r="G95" s="13">
        <f>F95*1.21</f>
        <v>0</v>
      </c>
    </row>
    <row r="96" spans="1:7" ht="25" customHeight="1">
      <c r="A96" s="6"/>
      <c r="B96" s="15" t="s">
        <v>12</v>
      </c>
      <c r="C96" s="11" t="s">
        <v>13</v>
      </c>
      <c r="D96" s="14">
        <v>1</v>
      </c>
      <c r="E96" s="12"/>
      <c r="F96" s="12">
        <f>E96*D96</f>
        <v>0</v>
      </c>
      <c r="G96" s="13">
        <f>F96*1.21</f>
        <v>0</v>
      </c>
    </row>
    <row r="97" spans="1:7" ht="22.5" customHeight="1" thickBot="1">
      <c r="A97" s="6"/>
      <c r="B97" s="56" t="s">
        <v>3</v>
      </c>
      <c r="C97" s="57"/>
      <c r="D97" s="58"/>
      <c r="E97" s="59"/>
      <c r="F97" s="59">
        <f>SUM(F43:F96)</f>
        <v>0</v>
      </c>
      <c r="G97" s="60">
        <f>SUM(G43:G96)</f>
        <v>0</v>
      </c>
    </row>
    <row r="98" spans="1:7" ht="14" thickBot="1">
      <c r="A98" s="6"/>
      <c r="B98" s="6"/>
      <c r="C98" s="10"/>
      <c r="D98" s="7"/>
      <c r="E98" s="7"/>
      <c r="F98" s="7"/>
      <c r="G98" s="8"/>
    </row>
    <row r="99" spans="1:7" ht="23.25" customHeight="1" thickBot="1">
      <c r="A99" s="6"/>
      <c r="B99" s="23" t="s">
        <v>7</v>
      </c>
      <c r="C99" s="24"/>
      <c r="D99" s="24"/>
      <c r="E99" s="24"/>
      <c r="F99" s="24"/>
      <c r="G99" s="25">
        <f ca="1">SUMIF($B$7:B97,"celkem",F7)</f>
        <v>0</v>
      </c>
    </row>
    <row r="100" spans="1:7" ht="14" thickBot="1">
      <c r="A100" s="6"/>
      <c r="B100" s="19"/>
      <c r="C100" s="20"/>
      <c r="D100" s="21"/>
      <c r="E100" s="21"/>
      <c r="F100" s="21"/>
      <c r="G100" s="22"/>
    </row>
    <row r="101" spans="1:7" ht="23.25" customHeight="1" thickBot="1">
      <c r="A101" s="6"/>
      <c r="B101" s="26" t="s">
        <v>8</v>
      </c>
      <c r="C101" s="27"/>
      <c r="D101" s="28"/>
      <c r="E101" s="28"/>
      <c r="F101" s="28"/>
      <c r="G101" s="25">
        <f ca="1">G103-G99</f>
        <v>0</v>
      </c>
    </row>
    <row r="102" spans="1:7" ht="14" thickBot="1">
      <c r="A102" s="6"/>
      <c r="B102" s="19"/>
      <c r="C102" s="20"/>
      <c r="D102" s="21"/>
      <c r="E102" s="21"/>
      <c r="F102" s="21"/>
      <c r="G102" s="22"/>
    </row>
    <row r="103" spans="1:7" ht="25.5" customHeight="1" thickBot="1">
      <c r="A103" s="6"/>
      <c r="B103" s="23" t="s">
        <v>2</v>
      </c>
      <c r="C103" s="29"/>
      <c r="D103" s="30"/>
      <c r="E103" s="30"/>
      <c r="F103" s="30"/>
      <c r="G103" s="31">
        <f ca="1">SUMIF($B$7:B97,"celkem",G7)</f>
        <v>0</v>
      </c>
    </row>
  </sheetData>
  <mergeCells count="3">
    <mergeCell ref="B2:G2"/>
    <mergeCell ref="B6:G6"/>
    <mergeCell ref="B42:G42"/>
  </mergeCells>
  <pageMargins left="0.23622047244094491" right="0.23622047244094491" top="0.39370078740157483" bottom="0.39370078740157483" header="0.31496062992125984" footer="0.31496062992125984"/>
  <pageSetup paperSize="9" scale="3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BA11C1168F4409F4D28648AE21D23" ma:contentTypeVersion="18" ma:contentTypeDescription="Create a new document." ma:contentTypeScope="" ma:versionID="c758ac4e61b63263583aa96b2495304d">
  <xsd:schema xmlns:xsd="http://www.w3.org/2001/XMLSchema" xmlns:xs="http://www.w3.org/2001/XMLSchema" xmlns:p="http://schemas.microsoft.com/office/2006/metadata/properties" xmlns:ns2="3e05cfed-a7dc-4c54-959b-c34a87a0e546" xmlns:ns3="efe9798b-35aa-4235-afdf-29af445b04aa" targetNamespace="http://schemas.microsoft.com/office/2006/metadata/properties" ma:root="true" ma:fieldsID="671c3885cd2c47eb7ef7b5fad28ad8e5" ns2:_="" ns3:_="">
    <xsd:import namespace="3e05cfed-a7dc-4c54-959b-c34a87a0e546"/>
    <xsd:import namespace="efe9798b-35aa-4235-afdf-29af445b04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5cfed-a7dc-4c54-959b-c34a87a0e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f55e22-22cd-472f-b0f6-3bf8576521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e9798b-35aa-4235-afdf-29af445b04a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38c1cb9-4f6f-4765-b8a5-a6a063688de6}" ma:internalName="TaxCatchAll" ma:showField="CatchAllData" ma:web="efe9798b-35aa-4235-afdf-29af445b04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05cfed-a7dc-4c54-959b-c34a87a0e546">
      <Terms xmlns="http://schemas.microsoft.com/office/infopath/2007/PartnerControls"/>
    </lcf76f155ced4ddcb4097134ff3c332f>
    <TaxCatchAll xmlns="efe9798b-35aa-4235-afdf-29af445b04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5F2163-87CD-48FD-B7B3-A37D5314E2A0}">
  <ds:schemaRefs>
    <ds:schemaRef ds:uri="http://schemas.microsoft.com/office/2006/metadata/contentType"/>
    <ds:schemaRef ds:uri="http://schemas.microsoft.com/office/2006/metadata/properties/metaAttributes"/>
    <ds:schemaRef ds:uri="http://www.w3.org/2000/xmlns/"/>
    <ds:schemaRef ds:uri="http://www.w3.org/2001/XMLSchema"/>
    <ds:schemaRef ds:uri="3e05cfed-a7dc-4c54-959b-c34a87a0e546"/>
    <ds:schemaRef ds:uri="efe9798b-35aa-4235-afdf-29af445b04a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1FC808-039C-4C1D-A18E-B796D2A9E267}">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3e05cfed-a7dc-4c54-959b-c34a87a0e546"/>
    <ds:schemaRef ds:uri="http://www.w3.org/XML/1998/namespace"/>
    <ds:schemaRef ds:uri="http://purl.org/dc/dcmitype/"/>
    <ds:schemaRef ds:uri="efe9798b-35aa-4235-afdf-29af445b04aa"/>
    <ds:schemaRef ds:uri="http://schemas.microsoft.com/office/2006/metadata/properties"/>
  </ds:schemaRefs>
</ds:datastoreItem>
</file>

<file path=customXml/itemProps3.xml><?xml version="1.0" encoding="utf-8"?>
<ds:datastoreItem xmlns:ds="http://schemas.openxmlformats.org/officeDocument/2006/customXml" ds:itemID="{E63871AC-F388-4A98-910B-D3D2E4DFD0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4</vt:i4>
      </vt:variant>
    </vt:vector>
  </HeadingPairs>
  <TitlesOfParts>
    <vt:vector size="4" baseType="lpstr">
      <vt:lpstr>Souhrn</vt:lpstr>
      <vt:lpstr>FYZ</vt:lpstr>
      <vt:lpstr>CHEM</vt:lpstr>
      <vt:lpstr>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Marketing</cp:lastModifiedBy>
  <cp:lastPrinted>2024-11-12T14:10:04Z</cp:lastPrinted>
  <dcterms:created xsi:type="dcterms:W3CDTF">2005-03-09T06:47:35Z</dcterms:created>
  <dcterms:modified xsi:type="dcterms:W3CDTF">2025-01-16T13:55:09Z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0x01010005CBA11C1168F4409F4D28648AE21D23</vt:lpwstr>
  </property>
  <property fmtid="{D5CDD505-2E9C-101B-9397-08002B2CF9AE}" pid="3" name="MediaServiceImageTags">
    <vt:lpwstr/>
  </property>
</Properties>
</file>