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Zakázky\4249 Rekonstrukce linky na odv.kalů ČOV Kolín - PD\Projekce\HOTOVO\edit\F_Soupis prací\"/>
    </mc:Choice>
  </mc:AlternateContent>
  <xr:revisionPtr revIDLastSave="0" documentId="13_ncr:1_{40B9BEE5-8564-46F6-803A-D53CD52F6724}" xr6:coauthVersionLast="47" xr6:coauthVersionMax="47" xr10:uidLastSave="{00000000-0000-0000-0000-000000000000}"/>
  <bookViews>
    <workbookView xWindow="35332" yWindow="2775" windowWidth="30083" windowHeight="14309" tabRatio="877" activeTab="4" xr2:uid="{00000000-000D-0000-FFFF-FFFF00000000}"/>
  </bookViews>
  <sheets>
    <sheet name="Titulní list Soupisu" sheetId="21" r:id="rId1"/>
    <sheet name="Rekapitulace stavby" sheetId="12" r:id="rId2"/>
    <sheet name="VRN, ON" sheetId="13" r:id="rId3"/>
    <sheet name="PS 01 Strojní část" sheetId="7" r:id="rId4"/>
    <sheet name="PS 11 Elektro část" sheetId="22" r:id="rId5"/>
  </sheets>
  <definedNames>
    <definedName name="_xlnm._FilterDatabase" localSheetId="3" hidden="1">'PS 01 Strojní část'!$A$3:$G$188</definedName>
    <definedName name="_xlnm._FilterDatabase" localSheetId="4" hidden="1">'PS 11 Elektro část'!#REF!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 localSheetId="4">'PS 11 Elektro část'!#REF!</definedName>
    <definedName name="Dodavka0">#REF!</definedName>
    <definedName name="HSV">#REF!</definedName>
    <definedName name="HSV0" localSheetId="4">'PS 11 Elektro část'!#REF!</definedName>
    <definedName name="HSV0">#REF!</definedName>
    <definedName name="HZS">#REF!</definedName>
    <definedName name="HZS0" localSheetId="4">'PS 11 Elektro část'!#REF!</definedName>
    <definedName name="HZS0">#REF!</definedName>
    <definedName name="JKSO">#REF!</definedName>
    <definedName name="MJ">#REF!</definedName>
    <definedName name="Mont">#REF!</definedName>
    <definedName name="Montaz0" localSheetId="4">'PS 11 Elektro část'!#REF!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3">'PS 01 Strojní část'!$3:$4</definedName>
    <definedName name="_xlnm.Print_Titles" localSheetId="4">'PS 11 Elektro část'!$1:$7</definedName>
    <definedName name="Objednatel">#REF!</definedName>
    <definedName name="_xlnm.Print_Area" localSheetId="4">'PS 11 Elektro část'!$A$1:$H$42</definedName>
    <definedName name="_xlnm.Print_Area" localSheetId="0">'Titulní list Soupisu'!$A$1:$S$45</definedName>
    <definedName name="PocetMJ" localSheetId="3">#REF!</definedName>
    <definedName name="PocetMJ" localSheetId="4">#REF!</definedName>
    <definedName name="PocetMJ" localSheetId="0">#REF!</definedName>
    <definedName name="PocetMJ">#REF!</definedName>
    <definedName name="Poznamka">#REF!</definedName>
    <definedName name="Projektant">#REF!</definedName>
    <definedName name="PSV">#REF!</definedName>
    <definedName name="PSV0" localSheetId="4">'PS 11 Elektro část'!#REF!</definedName>
    <definedName name="PSV0">#REF!</definedName>
    <definedName name="SazbaDPH1">#REF!</definedName>
    <definedName name="SazbaDPH2">#REF!</definedName>
    <definedName name="SloupecCC" localSheetId="4">'PS 11 Elektro část'!$H$7</definedName>
    <definedName name="SloupecCC">#REF!</definedName>
    <definedName name="SloupecCisloPol" localSheetId="4">'PS 11 Elektro část'!$B$7</definedName>
    <definedName name="SloupecCisloPol">#REF!</definedName>
    <definedName name="SloupecJC" localSheetId="4">'PS 11 Elektro část'!$G$7</definedName>
    <definedName name="SloupecJC">#REF!</definedName>
    <definedName name="SloupecMJ" localSheetId="4">'PS 11 Elektro část'!$E$7</definedName>
    <definedName name="SloupecMJ">#REF!</definedName>
    <definedName name="SloupecMnozstvi" localSheetId="4">'PS 11 Elektro část'!$F$7</definedName>
    <definedName name="SloupecMnozstvi">#REF!</definedName>
    <definedName name="SloupecNazPol" localSheetId="4">'PS 11 Elektro část'!$D$7</definedName>
    <definedName name="SloupecNazPol">#REF!</definedName>
    <definedName name="SloupecPC" localSheetId="4">'PS 11 Elektro část'!$A$7</definedName>
    <definedName name="SloupecPC">#REF!</definedName>
    <definedName name="solver_lin" localSheetId="4">0</definedName>
    <definedName name="solver_num" localSheetId="4">0</definedName>
    <definedName name="solver_opt" localSheetId="4">'PS 11 Elektro část'!#REF!</definedName>
    <definedName name="solver_typ" localSheetId="4">1</definedName>
    <definedName name="solver_val" localSheetId="4">0</definedName>
    <definedName name="Typ" localSheetId="4">'PS 11 Elektro část'!#REF!</definedName>
    <definedName name="Typ">#REF!</definedName>
    <definedName name="VRN">#REF!</definedName>
    <definedName name="VRNKc" localSheetId="4">#REF!</definedName>
    <definedName name="VRNKc">#REF!</definedName>
    <definedName name="VRNnazev" localSheetId="4">#REF!</definedName>
    <definedName name="VRNnazev">#REF!</definedName>
    <definedName name="VRNproc" localSheetId="4">#REF!</definedName>
    <definedName name="VRNproc">#REF!</definedName>
    <definedName name="VRNzakl" localSheetId="4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3" l="1"/>
  <c r="E14" i="13"/>
  <c r="D38" i="22"/>
  <c r="H37" i="22"/>
  <c r="H36" i="22"/>
  <c r="H35" i="22"/>
  <c r="H34" i="22"/>
  <c r="H33" i="22"/>
  <c r="H32" i="22"/>
  <c r="H31" i="22"/>
  <c r="H30" i="22"/>
  <c r="H29" i="22"/>
  <c r="D25" i="22"/>
  <c r="H23" i="22"/>
  <c r="H22" i="22"/>
  <c r="D19" i="22"/>
  <c r="H17" i="22"/>
  <c r="H16" i="22"/>
  <c r="D13" i="22"/>
  <c r="H11" i="22"/>
  <c r="H10" i="22"/>
  <c r="H9" i="22"/>
  <c r="K165" i="7"/>
  <c r="J165" i="7"/>
  <c r="K155" i="7"/>
  <c r="J155" i="7"/>
  <c r="K148" i="7"/>
  <c r="J148" i="7"/>
  <c r="K141" i="7"/>
  <c r="J141" i="7"/>
  <c r="K133" i="7"/>
  <c r="J133" i="7"/>
  <c r="K115" i="7"/>
  <c r="J115" i="7"/>
  <c r="K109" i="7"/>
  <c r="J109" i="7"/>
  <c r="K103" i="7"/>
  <c r="J103" i="7"/>
  <c r="K99" i="7"/>
  <c r="J99" i="7"/>
  <c r="K82" i="7"/>
  <c r="J82" i="7"/>
  <c r="K74" i="7"/>
  <c r="J74" i="7"/>
  <c r="K51" i="7"/>
  <c r="J51" i="7"/>
  <c r="K33" i="7"/>
  <c r="J33" i="7"/>
  <c r="K29" i="7"/>
  <c r="J29" i="7"/>
  <c r="K28" i="7"/>
  <c r="J28" i="7"/>
  <c r="K26" i="7"/>
  <c r="J26" i="7"/>
  <c r="K25" i="7"/>
  <c r="J25" i="7"/>
  <c r="K24" i="7"/>
  <c r="J24" i="7"/>
  <c r="K23" i="7"/>
  <c r="J23" i="7"/>
  <c r="K22" i="7"/>
  <c r="J22" i="7"/>
  <c r="K21" i="7"/>
  <c r="J21" i="7"/>
  <c r="K20" i="7"/>
  <c r="J20" i="7"/>
  <c r="K18" i="7"/>
  <c r="J18" i="7"/>
  <c r="K17" i="7"/>
  <c r="J17" i="7"/>
  <c r="K16" i="7"/>
  <c r="J16" i="7"/>
  <c r="K15" i="7"/>
  <c r="J15" i="7"/>
  <c r="K13" i="7"/>
  <c r="J13" i="7"/>
  <c r="K11" i="7"/>
  <c r="J11" i="7"/>
  <c r="J9" i="7"/>
  <c r="H25" i="22" l="1"/>
  <c r="L17" i="7"/>
  <c r="L16" i="7"/>
  <c r="H38" i="22"/>
  <c r="H19" i="22"/>
  <c r="H13" i="22"/>
  <c r="L165" i="7"/>
  <c r="L141" i="7"/>
  <c r="L115" i="7"/>
  <c r="J31" i="7"/>
  <c r="L74" i="7"/>
  <c r="K31" i="7"/>
  <c r="L29" i="7"/>
  <c r="L26" i="7"/>
  <c r="L22" i="7"/>
  <c r="L21" i="7"/>
  <c r="J7" i="7"/>
  <c r="L15" i="7"/>
  <c r="L13" i="7"/>
  <c r="L18" i="7"/>
  <c r="L23" i="7"/>
  <c r="L25" i="7"/>
  <c r="L28" i="7"/>
  <c r="L11" i="7"/>
  <c r="L20" i="7"/>
  <c r="L24" i="7"/>
  <c r="L148" i="7"/>
  <c r="L103" i="7"/>
  <c r="L33" i="7"/>
  <c r="L99" i="7"/>
  <c r="L109" i="7"/>
  <c r="L133" i="7"/>
  <c r="L155" i="7"/>
  <c r="L51" i="7"/>
  <c r="L82" i="7"/>
  <c r="H41" i="22" l="1"/>
  <c r="B23" i="12" s="1"/>
  <c r="J6" i="7"/>
  <c r="L31" i="7"/>
  <c r="E16" i="13" l="1"/>
  <c r="E6" i="13"/>
  <c r="E9" i="13"/>
  <c r="E10" i="13"/>
  <c r="E11" i="13"/>
  <c r="E12" i="13"/>
  <c r="E15" i="13"/>
  <c r="E5" i="13"/>
  <c r="E3" i="13" l="1"/>
  <c r="B27" i="12" s="1"/>
  <c r="C25" i="12" l="1"/>
  <c r="C24" i="12"/>
  <c r="C23" i="12"/>
  <c r="C11" i="12"/>
  <c r="C10" i="12"/>
  <c r="C9" i="12"/>
  <c r="C8" i="12"/>
  <c r="C7" i="12" s="1"/>
  <c r="B7" i="12"/>
  <c r="B22" i="12"/>
  <c r="C22" i="12" l="1"/>
  <c r="K9" i="7" l="1"/>
  <c r="L9" i="7" l="1"/>
  <c r="L7" i="7" s="1"/>
  <c r="L6" i="7" s="1"/>
  <c r="B17" i="12" s="1"/>
  <c r="K7" i="7"/>
  <c r="K6" i="7" s="1"/>
  <c r="C27" i="12"/>
  <c r="C17" i="12" l="1"/>
  <c r="C16" i="12" s="1"/>
  <c r="B16" i="12"/>
  <c r="B14" i="12" s="1"/>
  <c r="B4" i="12" s="1"/>
  <c r="C14" i="12" l="1"/>
  <c r="C4" i="12" s="1"/>
</calcChain>
</file>

<file path=xl/sharedStrings.xml><?xml version="1.0" encoding="utf-8"?>
<sst xmlns="http://schemas.openxmlformats.org/spreadsheetml/2006/main" count="575" uniqueCount="301">
  <si>
    <t>MJ</t>
  </si>
  <si>
    <t>dodávka</t>
  </si>
  <si>
    <t>montáž</t>
  </si>
  <si>
    <t>ks</t>
  </si>
  <si>
    <t>Popis položky</t>
  </si>
  <si>
    <t>pol.</t>
  </si>
  <si>
    <t xml:space="preserve"> montáž</t>
  </si>
  <si>
    <t>PS:</t>
  </si>
  <si>
    <t>Stroje a zařízení</t>
  </si>
  <si>
    <t>m</t>
  </si>
  <si>
    <t>Mn.</t>
  </si>
  <si>
    <t>1.20</t>
  </si>
  <si>
    <t>kg</t>
  </si>
  <si>
    <t>1.11</t>
  </si>
  <si>
    <t>kunst@kunst.cz, www.kunst.cz</t>
  </si>
  <si>
    <t>KUNST, spol. s r. o., Palackého 1906, 753 01 Hranice</t>
  </si>
  <si>
    <t>Tel.: +420 581 699 999, GSM: +420 602 588 953</t>
  </si>
  <si>
    <t>Společnost je zapsána v Obchodním rejstříku</t>
  </si>
  <si>
    <t>Bankovní spojen: KB, č. ú.: 234642831/0100, IČO: 19010591, DIČ: CZ19010591</t>
  </si>
  <si>
    <t xml:space="preserve">vedeném Krajským soudem v Ostravě, oddíl C, vložka 690         </t>
  </si>
  <si>
    <t>Volná položka</t>
  </si>
  <si>
    <t>výkres č.</t>
  </si>
  <si>
    <t>Zařízení staveniště</t>
  </si>
  <si>
    <t>Zaškolení obsluhy</t>
  </si>
  <si>
    <t>Stavební objekty</t>
  </si>
  <si>
    <t>SO 01</t>
  </si>
  <si>
    <t>SO 02</t>
  </si>
  <si>
    <t>SO 03</t>
  </si>
  <si>
    <t>SO 04</t>
  </si>
  <si>
    <t>Provozní soubory - strojní část</t>
  </si>
  <si>
    <t>Provozní soubory - elektro část</t>
  </si>
  <si>
    <t xml:space="preserve"> </t>
  </si>
  <si>
    <t>Provedení komplexních zkoušek</t>
  </si>
  <si>
    <t>PS celkem</t>
  </si>
  <si>
    <t>Kopie č.</t>
  </si>
  <si>
    <t>Měřítko</t>
  </si>
  <si>
    <t>Stupeň</t>
  </si>
  <si>
    <t>Formát</t>
  </si>
  <si>
    <t>není</t>
  </si>
  <si>
    <t>Kontrola</t>
  </si>
  <si>
    <t>Změna</t>
  </si>
  <si>
    <t xml:space="preserve">Stavba  </t>
  </si>
  <si>
    <t xml:space="preserve">Objednatel </t>
  </si>
  <si>
    <r>
      <t xml:space="preserve">Obsah
           </t>
    </r>
    <r>
      <rPr>
        <sz val="12"/>
        <rFont val="Arial"/>
        <family val="2"/>
        <charset val="238"/>
      </rPr>
      <t xml:space="preserve">  </t>
    </r>
  </si>
  <si>
    <t>DPS</t>
  </si>
  <si>
    <t>Dokumentace skutečného provedení stavby</t>
  </si>
  <si>
    <t>Popis</t>
  </si>
  <si>
    <t>Datum</t>
  </si>
  <si>
    <t>Schválil</t>
  </si>
  <si>
    <t>1.</t>
  </si>
  <si>
    <t>2.</t>
  </si>
  <si>
    <t>VRN, ON</t>
  </si>
  <si>
    <t>Vedlejší rozpočtové náklady, Ostatní náklady</t>
  </si>
  <si>
    <t>VRN, ON celkem</t>
  </si>
  <si>
    <t>Ztížené podmínky stavby</t>
  </si>
  <si>
    <t>Cenová soustava</t>
  </si>
  <si>
    <t>Celkem (CZK)</t>
  </si>
  <si>
    <t>R položka</t>
  </si>
  <si>
    <t>Jedn. Cena (CZK)</t>
  </si>
  <si>
    <t>Cena celkem (CZK)</t>
  </si>
  <si>
    <t>VRN</t>
  </si>
  <si>
    <t>ON</t>
  </si>
  <si>
    <t>kpl</t>
  </si>
  <si>
    <t>Tuto část dokumentace pro KUNST spol. s r.o. zpracoval:</t>
  </si>
  <si>
    <t>Řešitel</t>
  </si>
  <si>
    <t>Odp. zástupce</t>
  </si>
  <si>
    <t>Typ</t>
  </si>
  <si>
    <t>Pasportizace (fotodokumentace) díla</t>
  </si>
  <si>
    <t>Je-li v názvu položky v kontrolním rozpočtu nebo v soupisu prací uvedena v kolonce "Popis" obchodní značka jakéhokoliv materiálu, výrobku nebo technologie, má tento název pouze informativní charakter.
Pro ocenění a následně pro realizaci je možné použít jiný materiál, výrobek nebo technologii, se srovnatelnými nebo lepšími užitnými vlastnostmi, které odpovídají požadavkům dokumentace.</t>
  </si>
  <si>
    <t>Cena bez DPH (CZK)</t>
  </si>
  <si>
    <t>Cena s DPH (CZK)</t>
  </si>
  <si>
    <t xml:space="preserve">SO Cena celkem </t>
  </si>
  <si>
    <t>PS Cena celkem (strojní + elektro)</t>
  </si>
  <si>
    <t>Náklady stavby celkem</t>
  </si>
  <si>
    <t>Provozní soubory</t>
  </si>
  <si>
    <t>PS - Cena celkem (strojní část)</t>
  </si>
  <si>
    <t>PS - Cena celkem (elektro část)</t>
  </si>
  <si>
    <t>PD 1</t>
  </si>
  <si>
    <t>SOUPIS STAVEBNÍCH PRACÍ,</t>
  </si>
  <si>
    <t>DODÁVEK A SLUŽEB</t>
  </si>
  <si>
    <t>REKAPITULACE OBJEKTŮ STAVBY A SOUPISŮ PRACÍ</t>
  </si>
  <si>
    <t>m.j.</t>
  </si>
  <si>
    <t>Množství</t>
  </si>
  <si>
    <t>Soupis stavebních prací, dodávek a služeb</t>
  </si>
  <si>
    <t>sd</t>
  </si>
  <si>
    <t>Rozpočtář:</t>
  </si>
  <si>
    <t>Schválil:</t>
  </si>
  <si>
    <r>
      <t xml:space="preserve">Zakázkové číslo
</t>
    </r>
    <r>
      <rPr>
        <sz val="12"/>
        <rFont val="Arial"/>
        <family val="2"/>
        <charset val="238"/>
      </rPr>
      <t>4249</t>
    </r>
  </si>
  <si>
    <r>
      <t xml:space="preserve">Datum
</t>
    </r>
    <r>
      <rPr>
        <sz val="12"/>
        <rFont val="Arial"/>
        <family val="2"/>
        <charset val="238"/>
      </rPr>
      <t>11/2023</t>
    </r>
  </si>
  <si>
    <t>Energie AG Kolín a.s., Orebitská 885, 280 02 Kolín</t>
  </si>
  <si>
    <t>ČOV KOLÍN REKONSTRUKCE LINKY ODVODNĚNÍ KALŮ</t>
  </si>
  <si>
    <t xml:space="preserve">ČOV Kolín  -  rekonstrukce linky odvodnění kalů
</t>
  </si>
  <si>
    <t>1.01</t>
  </si>
  <si>
    <t>1.02</t>
  </si>
  <si>
    <t>1.01a</t>
  </si>
  <si>
    <t>1.01b</t>
  </si>
  <si>
    <t>1.01c</t>
  </si>
  <si>
    <t>1.01d</t>
  </si>
  <si>
    <t>1.01e</t>
  </si>
  <si>
    <t>1.01f</t>
  </si>
  <si>
    <t>1.01g</t>
  </si>
  <si>
    <t>1.01h</t>
  </si>
  <si>
    <t>1.01i</t>
  </si>
  <si>
    <t>1.01j</t>
  </si>
  <si>
    <t>1.01k</t>
  </si>
  <si>
    <t>1.01l</t>
  </si>
  <si>
    <t>1.01m</t>
  </si>
  <si>
    <t>1.03 - 1.09</t>
  </si>
  <si>
    <r>
      <rPr>
        <b/>
        <i/>
        <sz val="11"/>
        <color theme="1"/>
        <rFont val="Calibri"/>
        <family val="2"/>
        <charset val="238"/>
        <scheme val="minor"/>
      </rPr>
      <t>Pronájem mobilní odstředivky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Položka zahrnuje:
Pronájem mobilní odstředivky, včetně propojovacích hadic Při výkonu odstředivky 10m3/hod, bude zařízení v provozu 7hodin, 7 dní v týdnu (denně je potřeba odvodnit cca 65m3 2,8% vyhnilého kalu)
Položka nezahrnuje
-náklady na provozní média (flokulant)
-obsluhu</t>
    </r>
  </si>
  <si>
    <r>
      <t xml:space="preserve">Kotevní rám pod odstředivku
</t>
    </r>
    <r>
      <rPr>
        <sz val="11"/>
        <color theme="1"/>
        <rFont val="Calibri"/>
        <family val="2"/>
        <charset val="238"/>
        <scheme val="minor"/>
      </rPr>
      <t>Parametry:
Výška: 1180 mm
Osová rozteč kotevních míst (dxš): 2150x 810mm
Zatížení od odstředivky: 
Hmotnost prázdné odstředivky: 2445 kg
Statické zatížení ve vertikálním směru: 29340N
Dynamické zatížení ve vertikálním směru: 2934N
Dynamické zatížení v horizontálním směru: 2934N
Rám bude kotven na strop v místě betonových nosníků osová rozteč 1700mm
Dodávka včetně kotevního materiálu
Materiálové provedení: Mat. tř.11 + pozink</t>
    </r>
  </si>
  <si>
    <r>
      <t xml:space="preserve">Indukční průtokoměr na odvodnění DN50 PN16
</t>
    </r>
    <r>
      <rPr>
        <sz val="11"/>
        <color theme="1"/>
        <rFont val="Calibri"/>
        <family val="2"/>
        <charset val="238"/>
        <scheme val="minor"/>
      </rPr>
      <t>Parametry:
Médium: stabilizovaný kal na odvodnění
Průtok: 6-12 m3/h
Připojení: DN 50 , PN 16
Výstelka : guma
Napájení : 230V, 50Hz
proudový výstup 4-20 mA
Provedení: kompaktní</t>
    </r>
  </si>
  <si>
    <r>
      <t xml:space="preserve">Indukční průtokoměr flokulant na odvodnění DN25 PN16
</t>
    </r>
    <r>
      <rPr>
        <sz val="11"/>
        <color theme="1"/>
        <rFont val="Calibri"/>
        <family val="2"/>
        <charset val="238"/>
        <scheme val="minor"/>
      </rPr>
      <t>Parametry:
Médium: flokulant
Průtok: 500-3000 l/h
Připojení: DN 25 , PN 16
Výstelka : PTFE (teflon)
Napájení : 230V, 50Hz
proudový výstup 4-20 mA
Provedení: kompaktní</t>
    </r>
  </si>
  <si>
    <r>
      <t xml:space="preserve">Elektromagnetický ventil na potrubí provozní vody do odstředivky
</t>
    </r>
    <r>
      <rPr>
        <i/>
        <sz val="11"/>
        <color theme="1"/>
        <rFont val="Calibri"/>
        <family val="2"/>
        <charset val="238"/>
        <scheme val="minor"/>
      </rPr>
      <t>solenoidový ventil – s pomocným zdvihem
Napájení 230V, - bez napětí uzavřen
Připojovací rozměr: G1 1/4“
Pracovní tlak: 0-10bar
Rozsah teplot: -10°C - +85°C
materiál: mosaz
medium: provozní voda</t>
    </r>
  </si>
  <si>
    <r>
      <t xml:space="preserve">Elektromagnetický ventil na potrubí provozní vody do  dopravníku
</t>
    </r>
    <r>
      <rPr>
        <sz val="11"/>
        <color theme="1"/>
        <rFont val="Calibri"/>
        <family val="2"/>
        <charset val="238"/>
        <scheme val="minor"/>
      </rPr>
      <t>solenoidový ventil – s pomocným zdvihem
Napájení 230V, - bez napětí uzavřen
Připojovací rozměr: G1“
Pracovní tlak: 0-10bar
Rozsah teplot: -10°C - +85°C
materiál: mosaz
medium: provozní voda</t>
    </r>
  </si>
  <si>
    <t xml:space="preserve">Materiálové provedení:
Rotory: HVSS speciální ocel vysoce odolná vůči otěru
Hřídelové ucpávky: Blockring/duronit, NBR o-lroužky
Šířka nožů: 7,2 mm
Skříň stroje: Šedá litina 250
Otěrové desky:  HVSS speciální ocel vysoce odolná vůči otěru
Smáčené O-kroužky: NBR
Povrchová úprava:
Základový antikorozní nátěr, vrchní nátěr RAL3020
Umístění: na potrubí vyhnilého kalu na odvodnění
Účel: rozmělnění vláknitých látek </t>
  </si>
  <si>
    <r>
      <t xml:space="preserve">Dvouhřídelový drtič 
</t>
    </r>
    <r>
      <rPr>
        <i/>
        <sz val="11"/>
        <color theme="1"/>
        <rFont val="Calibri"/>
        <family val="2"/>
        <charset val="238"/>
        <scheme val="minor"/>
      </rPr>
      <t xml:space="preserve">Dvouhřídelový drtič v kompaktním provedení k montáži do potrubí
</t>
    </r>
    <r>
      <rPr>
        <sz val="11"/>
        <color theme="1"/>
        <rFont val="Calibri"/>
        <family val="2"/>
        <charset val="238"/>
        <scheme val="minor"/>
      </rPr>
      <t>Parametry:
Médium: Vyhnilý kal, sušina do 4%
Ph: Neutrální, teplota do 20°C
Průtočné množství: do 20 m3/h
Připojení: Příruba DN100 PN10
Pohon:
-výkon: 1,5kW
-Krytí motoru:IP55
ISO-třída: F
Napětí: 3x 400V
Frekvence: 50Hz
Ochrana vinutí: 3x PTC termistor
Otáčky: 57 ot./min</t>
    </r>
  </si>
  <si>
    <r>
      <t xml:space="preserve">Průmyslové horizontální jednovřetenové čerpadlo emulzního flokulantu
</t>
    </r>
    <r>
      <rPr>
        <sz val="11"/>
        <color theme="1"/>
        <rFont val="Calibri"/>
        <family val="2"/>
        <charset val="238"/>
        <scheme val="minor"/>
      </rPr>
      <t>Parametry:
čerpané medium –50% roztok flokulantu teplota do 20°C
průtok: 5-20 l/h
sání: nátok
tlak: 3 bar
Připojovací rozměry:
sání: G 1“
výtlak: G ½“
Materiálové provedení:
těleso: 1.4408, nerezová ocel
rotor: 1.4404, nerez
stator a manžety: Viton
ucpávka: mechanická
Elektropohon:
-Pohon elektropřevodovkou Nord 0,37 kW, 91 ot/min, 230/400V, 50 Hz, IP 55, F, IE1
Dodávka včetně:
-1ks Čerpadlo včetně elektromotoru 
-1ks tepelná ochrana vinutí motoru</t>
    </r>
  </si>
  <si>
    <r>
      <t xml:space="preserve">Průmyslové horizontální jednovřetenové čerpadlo polymerního flokulantu
</t>
    </r>
    <r>
      <rPr>
        <sz val="11"/>
        <color theme="1"/>
        <rFont val="Calibri"/>
        <family val="2"/>
        <charset val="238"/>
        <scheme val="minor"/>
      </rPr>
      <t xml:space="preserve">Parametry:
čerpané medium –flokulant teplota do 20°C
průtok: 500-3000 l/h
sání: nátok
tlak: 3 bar
Motor vybaven tepelnou ochranou pro provoz s frekvenčním měničem.
Připojovací rozměry:
sání: DN50 PN16 hrdlo otočeno směrem do leva při pohledu na ventilátor motoru
výtlak: DN40 PN16
Materiálové provedení:
těleso: GG 25, litina
rotor: 1.4404, nerez
stator a manžety: NBR Perbunan
ucpávka: mechanická
Elektropohon:
-Pohon elektropřevodovkou Nord 1,1 kW, 296 ot/min, 230/400V, 50 Hz, IP 55, F, IE3
Dodávka včetně:
-1ks Čerpadlo včetně elektromotoru přizpůsoben pro ovládání frekvenčním měničem
- 1ks tepelná ochrana vinutí motoru
-1ks Ochrana proti chodu na sucho TSE 24V DC
-1ks Ochrana proti přetlaku PR20-1, 0 – 20 bar, G ½“, signal 4 – 20 mA, 24 VDC
</t>
    </r>
  </si>
  <si>
    <r>
      <t xml:space="preserve">Průmyslové horizontální jednovřetenové čerpadlo přebytečného kalu s dělitelným statorem 
</t>
    </r>
    <r>
      <rPr>
        <sz val="11"/>
        <color theme="1"/>
        <rFont val="Calibri"/>
        <family val="2"/>
        <charset val="238"/>
        <scheme val="minor"/>
      </rPr>
      <t xml:space="preserve">- rotor s rychloupínací spojkou
- dvoudílný podélně dělený a stavitelný stator (snadná výměna obou součástí bez demontáže výtlačného potrubí, prodlužování životnosti statoru postupným dotahováním)
Parametry:
čerpané medium – vyhnilý kal na odvodnění, předpokládaná sušina do 4%, teplota do 25°C
průtok: 3-15 m3/h (provozní 10m3/h)
sání: nátok
tlak: 3 bar
Motor vybaven tepelnou ochranou pro provoz s frekvenčním měničem.
Připojovací rozměry:
sání: DN 100 PN 16 
-1ks hrdlo otočeno směrem do leva při pohledu na ventilátor motoru
-1ks hrdlo otočeno směrem do prava při pohledu na ventilátor motoru
výtlak: DN 80 PN 16
Materiálové provedení:
těleso: GG 25, litina
rotující části: 1.4404, nerez
rotor: 1.0503 nástrojová ocel s povlakem tvrdochromu
Duktil
stator a manžety: NBR Perbunan
ucpávka: mechanická
</t>
    </r>
  </si>
  <si>
    <t>Elektropohon:
-Pohon elektropřevodovkou Nord 3,0 kW, 252 ot/min, 230/400V, 50 Hz, IP 55, F, IE2
Dodávka včetně:
-1ks Čerpadlo včetně elektromotoru přizpůsoben pro ovládání frekvenčním měničem
- 1ks tepelná ochrana vinutí motoru
-1ks Ochrana proti chodu na sucho TSE 24V DC
-1ks Ochrana proti přetlaku PR20-1, 0 – 20 bar, G ½“, signal 4 – 20 mA, 24 VDC</t>
  </si>
  <si>
    <t xml:space="preserve"> - napájení, jištění a ovládání 1ks magnetoventilu (YV198) na přívodu provozní vody do dopravníku 
- napájení, jištění a ovládání drtiče (M195) 1,5kW
-signálové propojení s chemickým hospodářstvím - regulace pohonu čerpadla roztoku flokulantu 
-zapojení indukčního průtokoměru podávacího čerpadla, se zobrazením průtoku na řídícím panelu
-zapojení indukčního průtokoměru čerpadla flokulantu, se zobrazením průtoku na řídícím panelu
-Chlazení rozvaděče-pro zamezení vlivu prostředí na elektroniku. 
-měření spotřeby elektrické energie
-evidence provozních hodin
Rozvaděč (řídící automat linky) umožní přenos níže uvedených signálů:
-chod/porucha pohonu odstředivky
-chod/porucha podávacích čerpadel vyhnilého kalu, včetně zobrazení tlaku na výtlačném potrubí
-chod/porucha drtiče
-chod/porucha podávacího čerpadla flokulantu, včetně zobrazení tlaku na výtlačném potrubí 
-chod/porucha dopravníků 
-průtok vyhnilého kalu na odvodnění  
-průtok flokulantu na odvodnění 
-měření spotřeby elektrické energie
-evidence provozních hodin
Z ŘS bude do rozvaděče přenášeno:
-povolení k chodu – general STOP
Blokování linky od hladiny v homogenizační nádrži LIA 44
Součástí dodávky rozvaděče bude rovněž prokabelování mezi jednotlivými spotřebiči a rozvaděčem</t>
  </si>
  <si>
    <r>
      <t xml:space="preserve">Hlavní rozvaděč odvodňovací linky
</t>
    </r>
    <r>
      <rPr>
        <sz val="11"/>
        <color theme="1"/>
        <rFont val="Calibri"/>
        <family val="2"/>
        <charset val="238"/>
        <scheme val="minor"/>
      </rPr>
      <t>Rozvaděč zajistí automatický chod stroje a příslušenství, včetně najetí a odstavení, proplachu, detekce poruch a signalizace provozních stavů.  
- napájení, jištění a ovládání (frekvenční měniče jsou součástí dodávky rozvaděče) pohonu odstředivky (M194) 30kW
- napájení, jištění a ovládání (frekvenční měnič je součást dodávky rozvaděče) dvou kalových podávacích čerpadel (M193.1, M193.2) 3,0kW, blokování čerpadla proti přetlaku a tepelná ochrana chodu nasucho
-napájení, jištění a ovládání (frekvenční měnič je součást dodávky rozvaděče) pohonu čerpadla flokulantu (M196) 1,1kW, blokování čerpadla proti přetlaku a tepelná ochrana chodu nasucho
- napájení, jištění a ovládání 3ks dopravníku (2 ks reverzibilní) + zapojení vyhřívání 
Dopravník č.1 – reverzibilní (M501)
Příkon pohonu		2,2 kW; 400 V; 50 Hz
Příkon vyhřívání	0,84 kW; 230 V; 50 Hz
Dopravník č.2 (M502)
Příkon pohonu		2,2 kW; 400 V; 50 Hz
Příkon vyhřívání	0,84 kW; 230 V; 50 Hz
Dopravník č.3 – reverzibilní (M503)
Příkon pohonu		2,2 kW; 400 V; 50 Hz
Příkon vyhřívání	0,84 kW; 230 V; 50 Hz
- napájení, jištění a ovládání 1ks magnetoventilu (YV197) na přívodu provozní vody do odstředivky</t>
    </r>
  </si>
  <si>
    <t>Materiálové provedení: 
-buben: Duplex – 1.4362 nebo ekvivalent
-šnek: AISI 316L nebo ekvivalent
-ostatní smáčené části: AISI 316L nebo ekvivalent
-rám: lakovaná uhlíková ocel
-kryt: sklolaminát
-vnitřní povrch bubnu opatřen drážkami
-vstupní komora šneku chráněna výměnnými pouzdry z tvrdé slitiny
-výpadové otvory bubnu
chráněny výměnnými pouzdry z tvrdé slitiny
-kontura šneku chráněna návarem z karbidu wolframu po celé délce šnekovnice
Celková hmotnost: 2284 kg
Dodávka včetně:
- odstředivka typu D4LC30CHP
-snímač vibrací odstředivky
-snímač teploty ložisek
-deaerátor pro odvod fugátu
-automatická regulace otáček šneku na základě látkového zatížení
-technická dokumentace a návod k obsluze v českém jazyce</t>
  </si>
  <si>
    <r>
      <t xml:space="preserve">Dekantační odstředivka
</t>
    </r>
    <r>
      <rPr>
        <sz val="11"/>
        <color theme="1"/>
        <rFont val="Calibri"/>
        <family val="2"/>
        <charset val="238"/>
        <scheme val="minor"/>
      </rPr>
      <t>-požadovaný výkon: max. 10m3/h
-hydraulická kapacita: 12m3/h
-obsah sušiny ve vstupním kalu: 2,5 – 4,0%, průměrně 2,86%
-podíl organických látek: 55 – 70%, průměrně 59%
-obsah sušiny v odvodněném kalu: cca 20-30% v závislosti na jeho odvodnitelnosti, typu flokulantu a jeho dávce
-provozní látkové zatížení: 257 kg suš./h
-max. látkové zatížení: 300 kg suš./h
-spotřeba flokulantu: 8 – 12 kg/t sušiny v kalu
-spotřeba proplachové vody: 8-16m3 (15 min při odstavení odstředivky z provozu)
tlak proplachové vody: min. 3-4 bar
-Pohon bubnu 30kW (400 V, 50 Hz), třída účinnosti IE3
-pohon brzdného systému šneku 7,5kW
-celkový příkon se systémem rekuperace elektrické energie 30kW
-Odstředivka řízena přes FM (součást rozvaděče)
Připojovací rozměry:
-Vstup kalu: DN50 PN10 
-Výstup odvodněného kalu: obdelníkový profil 492x316mm
-Výstup fugátu: Deaerátor: odtah fugátu DN 125 / odtah vzduchu DN 200</t>
    </r>
  </si>
  <si>
    <r>
      <t xml:space="preserve">Linka odvodnění kalu
</t>
    </r>
    <r>
      <rPr>
        <sz val="11"/>
        <color theme="1"/>
        <rFont val="Calibri"/>
        <family val="2"/>
        <charset val="238"/>
        <scheme val="minor"/>
      </rPr>
      <t>Stabilizovaný kal bude odvodňován na dekantační odstředivce. Uvažuje se s provozem zařízení 7 hod./den, 7 dní v týdnu. 
Parametry: 
Provozní výkon zařízení: 10 m3/hod
vstupní sušina: 2,86% 
Max. látkové zatížení: 257 kg/h
Výstupní sušina: 20-30%
Organický podíl: 59%
Denní množství stabilizovaného kalu: 1850 kg/den
Objemové množství stabilizovaného kalu:  65 m3/d</t>
    </r>
  </si>
  <si>
    <t>1.10</t>
  </si>
  <si>
    <r>
      <t xml:space="preserve">Demontáže
</t>
    </r>
    <r>
      <rPr>
        <i/>
        <sz val="11"/>
        <color theme="1"/>
        <rFont val="Calibri"/>
        <family val="2"/>
        <charset val="238"/>
        <scheme val="minor"/>
      </rPr>
      <t>-stávající dekantační odstředivka Alfa Laval, včetně ocelového kotevního rámu
-stávající flokulační stanice VANEX
-podávací vřetenové čerpadlo SEEPEX
-potrubí a armatury (DN40-DN100), nerez m=500kg</t>
    </r>
  </si>
  <si>
    <r>
      <t xml:space="preserve">Stavební výpomoci
</t>
    </r>
    <r>
      <rPr>
        <sz val="11"/>
        <color theme="1"/>
        <rFont val="Calibri"/>
        <family val="2"/>
        <charset val="238"/>
        <scheme val="minor"/>
      </rPr>
      <t>-1ks odbourání stávajícího základu pod odstředivkou 2700x1000x100 mm
-1ks odbourání stávajícího základu pod odstředivkou 2100x750x100 mm
-1ks odbourání stávajícího základu pod vřetenovým čerpadlem vyhnilého kalu 1200x400x250 mm
-1ks odbourání stávajícího základu pod demontovaným čerpadlem 1500x500x100 mm
-2ks zhotovení základu pod odstředivku 1800x300x150 mm, z monolitického betonu s kari sítí oko 100x100mm, průměr 6mm, krytí 50mm ze všech stran
-2ks zhotovení základu pro osazení čerpadel vyhnilého kalu 1550x300x100 mm, z výplňového betonu – betonáž po osazení čerpadel
-1ks zhotovení základu pro osazení drtiče 500x400x150 mm z výplňového betonu - betonáž po osazení drtiče
-1ks dobetonování základu pod flokulační stanici 1300x900x100mm z výplňového betonu
-1ks zhotovení základu pro osazení čerpadla flokulantu, 1050x300x100 mm z výplňového betonu – betonáž po osazení čerpadla
-1ks zhotovení základu pro osazení čerpadla emulzního flokulantu 650x200x100  z výplňového betonu – betonáž po osazení čerpadla
-2ks zhotovení otvoru fí 50mm v betonovém stropu tl. 200mm
-1ks zhotovení otvoru fí 100mm v betonovém stropu tl. 200mm
-1ks zhotovení otvoru fí 100mm v betonovém stropu tl. 200mm
-2ks zapravení otvoru fí 40mm v betonovém stropu tl. 200mm
-1ks zapravení otvoru fí 80mm v betonovém stropu tl. 200mm
-likvidace suti</t>
    </r>
  </si>
  <si>
    <t>1.12 - 1.19</t>
  </si>
  <si>
    <t>Potrubí a armatury</t>
  </si>
  <si>
    <t>Sání vřetenových čerpadel 1.01c</t>
  </si>
  <si>
    <t>Mezipřírubové nožové šoupátko DN150 PN10, s ručním kolem</t>
  </si>
  <si>
    <t>Mezipřírubové nožové šoupátko DN100 PN10, s ručním kolem</t>
  </si>
  <si>
    <t>Trubka DN150 (154x2), nerez 1.4301</t>
  </si>
  <si>
    <t>Trubka DN100 (104x2), nerez 1.4301</t>
  </si>
  <si>
    <t>Koleno 90° DN100 (104x2), R=1,5D, nerez 1.4301</t>
  </si>
  <si>
    <t>Redukce centrická DN150/100 (154/104x2), nerez 1.4301</t>
  </si>
  <si>
    <t>Příruba přivařovací MTL DN150 PN2,5/10 pro trubku 154, nerez 1.4301</t>
  </si>
  <si>
    <t>Příruba přivařovací MTL DN100 PN2,5/10 pro trubku 100, nerez 1.4301</t>
  </si>
  <si>
    <t>Vyhotovení odbočky 90° DN150/100, nerez</t>
  </si>
  <si>
    <t xml:space="preserve">Vyhotovení odbočky 90° DN100/100, nerez </t>
  </si>
  <si>
    <t>Přírubový spoj DN100, dlouhý, nerez</t>
  </si>
  <si>
    <t>Přírubový spoj DN100, krátký, nerez</t>
  </si>
  <si>
    <t>Přírubový spoj DN150, dlouhý, nerez</t>
  </si>
  <si>
    <t>Návarek s vnějším závitem G6/4“, nerez</t>
  </si>
  <si>
    <t>Kulový kohout s vnitřními závity G6/4“, nerez</t>
  </si>
  <si>
    <t>Geka spojka s vnitřním závitem G6/4“, mosaz</t>
  </si>
  <si>
    <t>Výtlak čerpadel 1.01c na odvodnění</t>
  </si>
  <si>
    <t>Mezipřírubové nožové šoupátko DN80 PN10, s ručním kolem</t>
  </si>
  <si>
    <t>Zpětná klapka DN80 PN10</t>
  </si>
  <si>
    <t>Trubka DN80 (84x2), nerez 1.4301</t>
  </si>
  <si>
    <t>Trubka DN50 (60,3x2), nerez 1.4301</t>
  </si>
  <si>
    <t>Koleno 90° DN80 (84x2), R=1,5D, nerez 1.4301</t>
  </si>
  <si>
    <t>Koleno 90° DN50 (60,3x2), R=1,5D, nerez 1.4301</t>
  </si>
  <si>
    <t>Redukce centrická DN80/50 (84/60,3x2), nerez 1.4301</t>
  </si>
  <si>
    <t>Příruba přivařovací MTL DN50 PN2,5/16, pro trubku 60,3, nerez 1.4301</t>
  </si>
  <si>
    <t>Příruba přivařovací MTL DN80 PN2,5/10, pro trubku 84, nerez 1.4301</t>
  </si>
  <si>
    <t>Návarek s vnitřním závitem G1/2“, nerez</t>
  </si>
  <si>
    <t>Hadicová spojka 60,3, dle výkresu 4-K-310111</t>
  </si>
  <si>
    <t>Fekální hadice APOLLO SE, 60/69,8mm</t>
  </si>
  <si>
    <t>Spona SUPRA W4, rozsah upínání 68-73mm, šíře pásky 25mm</t>
  </si>
  <si>
    <t>Přírubový spoj DN80, krátký, nerez</t>
  </si>
  <si>
    <t>Přírubový spoj DN80, dlouhý, nerez</t>
  </si>
  <si>
    <t>Přírubový spoj DN50, krátký, nerez</t>
  </si>
  <si>
    <t>Kotevní materiál, nerez</t>
  </si>
  <si>
    <t>Těsnící kruh DN80 (85/190), tl 3mm, nerez 1.4301</t>
  </si>
  <si>
    <t>Napojení výsypky odvodněného kalu na stávající dopravník</t>
  </si>
  <si>
    <t>Guma tloušťka 2mm, rozměr: výška 500, délka 2500</t>
  </si>
  <si>
    <t>Objímka o vnitřních rozměrech 320x500, tl. 3mm, se 4mi šrouby na stažení, nerez 1.4301, m= 5kg</t>
  </si>
  <si>
    <t>Objímka o vnitřních rozměrech 300x475, tl. 3mm, se 4mi šrouby na stažení, nerez 1.4301, m = 5kg</t>
  </si>
  <si>
    <t>šroub M6x25,nerez A2, DIN933</t>
  </si>
  <si>
    <t>matice M6, nerez A4, DIN934</t>
  </si>
  <si>
    <t>Prodloužení výsypky z odstředivky
vnitřní rozměr 318x495, výška 150mm, včetně 12ks otvor fí6mm, nerez 1.4301</t>
  </si>
  <si>
    <t>Odpadní potrubí fugátu</t>
  </si>
  <si>
    <t>Trubka DN200 (204x2), nerez 1.4301</t>
  </si>
  <si>
    <t>Trubka DN125 (129x2), nerez 1.4301</t>
  </si>
  <si>
    <t>Koleno 90° DN125 (129x2), R=1,5D, nerez 1.4301</t>
  </si>
  <si>
    <t>Koleno 90° DN200 (204x2), R=1,5D, nerez 1.4301</t>
  </si>
  <si>
    <t>Redukce excentrická DN125/200 (129/204x2), nerez 1.4301</t>
  </si>
  <si>
    <t>Příruba přivařovací MTL DN125 PN2,5/10, pro trubku 129, nerez 1.4301</t>
  </si>
  <si>
    <t>Příruba přivařovací MTL DN200 PN2,5/10, pro trubku 204, nerez 1.4301</t>
  </si>
  <si>
    <t>Přírubový spoj DN125, krátký, nerez</t>
  </si>
  <si>
    <t>Přírubový spoj DN200, krátký, nerez</t>
  </si>
  <si>
    <t>Redukce centrická DN50/100 (60,3/104x2), nerez 1.4301</t>
  </si>
  <si>
    <t>Kulový kohout s vnitřními závity G1/2“, nerez</t>
  </si>
  <si>
    <t>Hadicový násadec se šestihranem, 19mm, vnější závit G 1/2", mosaz</t>
  </si>
  <si>
    <t>Zahradní hadice 1123, 19/26mm</t>
  </si>
  <si>
    <t>Hadicová spona TORRO W4, rozsah upínání 20-32mm, šíře pásky 9mm</t>
  </si>
  <si>
    <t>Odpadní potrubí z odstředivky</t>
  </si>
  <si>
    <t>Zahradní hadice 1123, 32/40mm</t>
  </si>
  <si>
    <t>Hadicová spona TORRO W4, rozsah upínání 32-50mm, šíře pásky 9mm</t>
  </si>
  <si>
    <t>Odpadní potrubí z dopravníku</t>
  </si>
  <si>
    <t>Fekální hadice APOLLO SE, 80/91,4mm</t>
  </si>
  <si>
    <t>Spona SUPRA W4, rozsah upínání 91-97mm, šíře pásky 25mm</t>
  </si>
  <si>
    <t>Odvětrání deareátoru</t>
  </si>
  <si>
    <t>Příruba přivařovací MTL DN200 pro trubku 204, nerez 1.4301</t>
  </si>
  <si>
    <t>Přívod provozní vody (napojeno na stávající potrubí)</t>
  </si>
  <si>
    <t>Trubka DN25 (33,7x2), nerez 1.4301</t>
  </si>
  <si>
    <t>Redukce centrická DN50/25 (60,3/33,7x2), nerez 1.4301</t>
  </si>
  <si>
    <t>Koleno 90° DN50 (60,3x2), R=1,5D, nerez 1.4031</t>
  </si>
  <si>
    <t>Koleno 90° DN25 (33,7x2), R=1,5D, nerez 1.4301</t>
  </si>
  <si>
    <t>Návarek s vnějším závitem G1“, nerez</t>
  </si>
  <si>
    <t>Kulový kohout s vnitřními závity G1“, nerez</t>
  </si>
  <si>
    <t>Vsuvka se šestihranem G1“, nerez</t>
  </si>
  <si>
    <t>Šroubení s vnitřním/vnějším závitem G1“, nerez</t>
  </si>
  <si>
    <t>Filtr s vnitřními závity G1“</t>
  </si>
  <si>
    <t>Zpětná klapka s vnitřními závity G1“,</t>
  </si>
  <si>
    <t>Hadicový násadec s převlečnou maticí, 25mm, vnitřní závit G 1"</t>
  </si>
  <si>
    <t>Návarek s vnějším závitem G2“, nerez</t>
  </si>
  <si>
    <t>Kulový kohout s vnitřními závity G2“, nerez</t>
  </si>
  <si>
    <t>STORZ-AGRO bajonetová pevná spojka typ C52, vnější závit G 2", hliník</t>
  </si>
  <si>
    <t>Kotvení materiál, nerez</t>
  </si>
  <si>
    <t>Přívod pitné vody do flokulační stanice</t>
  </si>
  <si>
    <t xml:space="preserve">T-kus D32 PPR </t>
  </si>
  <si>
    <t>Trubka D32x2,9, mat. PPR</t>
  </si>
  <si>
    <t>Koleno 90° D32, mat. PPR</t>
  </si>
  <si>
    <t>Přechodka s vnějším závitem D32x1“, PPR</t>
  </si>
  <si>
    <t>Kulový kohout plastový D32, PPR</t>
  </si>
  <si>
    <t>Hadicový násadec se šestihranem, 32mm, vnější závit G 1", mosaz</t>
  </si>
  <si>
    <t>Zahradní hadice TUBITECH CRYSTAL, 32/40mm</t>
  </si>
  <si>
    <t>Potrubí emulzního flokulantu sání</t>
  </si>
  <si>
    <t>Potrubí emulzního flokulantu výtlak</t>
  </si>
  <si>
    <t>Šroubení s vnitřním/vnějším závitem G1/2“, nerez</t>
  </si>
  <si>
    <t>Přechodka s vnějším závitem D20x1/2“, PPR</t>
  </si>
  <si>
    <t>Trubka D20x2,2, mat. PPR</t>
  </si>
  <si>
    <t>Koleno 90° D20, mat. PPR</t>
  </si>
  <si>
    <t xml:space="preserve">Kotevní materiál, nerez </t>
  </si>
  <si>
    <t>koncovka k IBC (vnitřní závit)
Matice s vnitřním závitem 60 x 6 mm na napojení k IBC
Vnitřní závit 1“
https://www.konekt-hadice.cz/spojovaci-materialy/koncovka-k-ibc--vnitrni-zavit/</t>
  </si>
  <si>
    <t>Sání flokulantu</t>
  </si>
  <si>
    <t>Trubka D40, mat. PVC-U</t>
  </si>
  <si>
    <t>T-kus D40/40, mat. PVC-U</t>
  </si>
  <si>
    <t>Koleno 90° D40, mat. PVC-U</t>
  </si>
  <si>
    <t>Ventil D40 PVC-U</t>
  </si>
  <si>
    <t>Redukce D40/63, mat. PVC-U</t>
  </si>
  <si>
    <t>Lemový nákružek D63, mat. PVC-U</t>
  </si>
  <si>
    <t>Příruba volná D63 PN10, mat. PVC-U</t>
  </si>
  <si>
    <t>Výtlak flokulantu</t>
  </si>
  <si>
    <t>Příruba přivařovací MTL DN40 PN2,5/16 pro trubku 48,3, nerez 1.4301</t>
  </si>
  <si>
    <t>Trubka DN40 (48,3x2), nerez 1.4301</t>
  </si>
  <si>
    <t>Redukce centrická DN40/25 (48,3/33,7x2), nerez 1.4301</t>
  </si>
  <si>
    <t>Návarek s vněšjím  závitem G1“, nerez</t>
  </si>
  <si>
    <t>Koleno 45° D32, mat. PPR</t>
  </si>
  <si>
    <t>T-kus D32/32, mat. PPR</t>
  </si>
  <si>
    <t>Zpětná klapka s vnitřními závity G1“</t>
  </si>
  <si>
    <t>Vsuvka s šestihranem s vnějšími závity G1“, nerez</t>
  </si>
  <si>
    <t>Přechodka s vnitřním závitem D32/1“, PPR</t>
  </si>
  <si>
    <t>Zátka s vnitřními závity G1“, nerez</t>
  </si>
  <si>
    <t>Příruba ČSN DN25 PN25, se závitem 1“, nerez 1.4301</t>
  </si>
  <si>
    <t>Přírubový spoj DN40, krátký, nerez</t>
  </si>
  <si>
    <t>Přírubový spoj DN25, krátký, nerez</t>
  </si>
  <si>
    <t>Ing. Pavel Zlámala</t>
  </si>
  <si>
    <t>D 2.1.3-4</t>
  </si>
  <si>
    <t>Hliníkový můstek, žebřík s plošinou, jednostranný, 4 příčky, výška 0,62m</t>
  </si>
  <si>
    <t>PD 2</t>
  </si>
  <si>
    <t>Stavba: ČOV Kolín  -  rekonstrukce linky odvodnění kalů</t>
  </si>
  <si>
    <t>Úprava provozního řádu pro zkušební provoz</t>
  </si>
  <si>
    <t>Úprava provozního řádu pro trvalý provoz</t>
  </si>
  <si>
    <t>Položkový rozpočet 
ELEKTRO</t>
  </si>
  <si>
    <t>Stavba :</t>
  </si>
  <si>
    <t xml:space="preserve">ČOV KOLÍN </t>
  </si>
  <si>
    <t>Rozpočet:</t>
  </si>
  <si>
    <t>Objekt :</t>
  </si>
  <si>
    <t>REKONSTRUKCE LINKY ODVODNĚNÍ KALU</t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</si>
  <si>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</si>
  <si>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</si>
  <si>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</si>
  <si>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</si>
  <si>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</si>
  <si>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</si>
  <si>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</si>
  <si>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MATERIÁL - Rozšíření rozvaděče ŘS - DT3</t>
  </si>
  <si>
    <t>Komunikační Modul</t>
  </si>
  <si>
    <t xml:space="preserve">Komunikační Modul - ILX56-PBM PROFIBUS DPV1 Master/Multi-Slave </t>
  </si>
  <si>
    <t>Konektor</t>
  </si>
  <si>
    <t>Konektor - SUBCON-PLUS-PROFIB/SC2 2708232, D-Sub; PIN: 9; úhlové 55°; šroubová svorka; na kabel; Mat.těl: ABS</t>
  </si>
  <si>
    <t>Ostatní  instalační materiál neuvedený výše, ale který je nutné zahrnout do celkového rozsahu prací.</t>
  </si>
  <si>
    <t>Celkem za</t>
  </si>
  <si>
    <t>MATERIÁL - Kabely</t>
  </si>
  <si>
    <t xml:space="preserve">Komunikační kabel Profibus </t>
  </si>
  <si>
    <t>Komunikační kabel Profibus - LAPP KABEL 2170220,
Vícepárový Kabel, ProfiBus, Pevné uložení; jmenovitá charakteristická impedance: 150; 1x2x0,64; PVC; fialová;vnější pr. 8 mm</t>
  </si>
  <si>
    <t>Elektroinstalační materiál</t>
  </si>
  <si>
    <t>Materiál kabelových tras</t>
  </si>
  <si>
    <t xml:space="preserve">Instalační plastová chránička - PVC chránička 1525_KA </t>
  </si>
  <si>
    <t>Služby</t>
  </si>
  <si>
    <t>Koordinace a engeneering</t>
  </si>
  <si>
    <t>Úprava aplikačního Softwaru</t>
  </si>
  <si>
    <t xml:space="preserve">Úprava Softwaru operátorského inženýrského pracoviště (grafická schémata, generování adres, zobrazované veličiny, žádané hodnoty, apod.) </t>
  </si>
  <si>
    <t>Oživení vstupů/výstupů, včetně odladění software na stavbě</t>
  </si>
  <si>
    <t xml:space="preserve">Výchozí revize elektrických zařízení </t>
  </si>
  <si>
    <t>Funkční zkoušky, uvedení do provozu</t>
  </si>
  <si>
    <t>Zkušební provoz</t>
  </si>
  <si>
    <t>Montážní práce spojené s doplněním rozváděče DT3</t>
  </si>
  <si>
    <t>Montážní práce spojené s pokládkou kabelů, instalací kabelových tras, ukončení a zapojení vodičů</t>
  </si>
  <si>
    <t>Doprava materiálu</t>
  </si>
  <si>
    <t>Likvidace odpadu</t>
  </si>
  <si>
    <t>CELKEM ELEKTRO:</t>
  </si>
  <si>
    <t>01 Rekonstrukce linky odvodnění kalu</t>
  </si>
  <si>
    <t>PS 01 Strojní část</t>
  </si>
  <si>
    <t>PS 11 Elektro část</t>
  </si>
  <si>
    <r>
      <t xml:space="preserve">Evidenční číslo dokumentace
</t>
    </r>
    <r>
      <rPr>
        <sz val="14"/>
        <rFont val="Arial"/>
        <family val="2"/>
        <charset val="238"/>
      </rPr>
      <t>F.1 - soupis prací slepý</t>
    </r>
  </si>
  <si>
    <r>
      <t xml:space="preserve">Automatizovaná stanice flokulantu 
</t>
    </r>
    <r>
      <rPr>
        <sz val="11"/>
        <color theme="1"/>
        <rFont val="Calibri"/>
        <family val="2"/>
        <charset val="238"/>
        <scheme val="minor"/>
      </rPr>
      <t>Automatická přípravna flokulantu je plně automatizovaná přípravná jednotka roztoků. Roztoky jsou připravovány ze sypkého materiálu, nebo emulzního flokulantu a vody. Jednotky jsou vhodné jak pro opakovanou, tak i jednorázovou přípravu roztoků. Veškeré komponenty jsou vyrobeny z chemicky odolných materiálů. Výkon stanice max. 3000 l/h, pro 0,1-0,5% roztoky polymerních flokulantů. Jednotka je vybavena automatickým podavačem prášku s vyhříváním podávací trubice a snímačem min. hladiny prášku, el. míchadlem, automatikou dopouštění vč. regulace tlaku a průtoku, snímáním hladin, řídící jednotkou pro změnu parametrů programu (koncentrace roztoku apod.), rozvaděčem s vstupními/výstupními kontakty. Pro zapojení jednotky do systému je nutné zajistit přívod vody G ¾“, tlak min. 2 bar. Připojení el. 3x400V, 50 Hz. Materiál nádrže PP. K míchací stanici není potřeba obslužná plošina. Flokulační stanice jsou dodávány jako hotové komplety, tzn. stačí připojit vodu a el. energii. 
Hodinový výkon stanice 3000 l, příkon 3 kW 
Rozměry: (šxdxv) 1200x3000x1150 mm
Připojovací rozměry:
-Násypka sypkého flokulantu: 500x500mm
-Připojení pitné vody: vnitřní závit G3/4“
-Výstup flokulantu: Vnitřní závit G 5/4“
-Havarijní přepad: Nátrubek D40 PVC-U na lepení 
Součástí dodávky je rovněž propoj mezi násypkou osazenou v podlaze a flokulační stanici. Rozměry násypky 250x250mm, materiálové provedení PP. Propoj zhotovit po montáži flokulační stanice
Hmotnost prázdná: ca 600 kg , Hmotnost plná: ca 3600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</si>
</sst>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5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2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4"/>
      <name val="Arial"/>
      <family val="2"/>
      <charset val="238"/>
    </font>
    <font>
      <sz val="20"/>
      <name val="Arial"/>
      <family val="2"/>
      <charset val="238"/>
    </font>
    <font>
      <sz val="11"/>
      <color rgb="FF005284"/>
      <name val="Arial"/>
      <family val="2"/>
      <charset val="238"/>
    </font>
    <font>
      <b/>
      <sz val="28"/>
      <color rgb="FF005284"/>
      <name val="Arial"/>
      <family val="2"/>
      <charset val="238"/>
    </font>
    <font>
      <b/>
      <sz val="22"/>
      <color rgb="FF005284"/>
      <name val="Arial"/>
      <family val="2"/>
      <charset val="238"/>
    </font>
    <font>
      <b/>
      <sz val="2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28"/>
      <name val="Arial"/>
      <family val="2"/>
      <charset val="238"/>
    </font>
    <font>
      <b/>
      <sz val="8"/>
      <name val="Arial"/>
      <family val="2"/>
      <charset val="238"/>
    </font>
    <font>
      <sz val="16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5284"/>
      </left>
      <right style="thin">
        <color rgb="FF005284"/>
      </right>
      <top style="thin">
        <color rgb="FF005284"/>
      </top>
      <bottom style="thin">
        <color rgb="FF005284"/>
      </bottom>
      <diagonal/>
    </border>
    <border>
      <left/>
      <right/>
      <top style="thin">
        <color rgb="FF005284"/>
      </top>
      <bottom style="thin">
        <color rgb="FF005284"/>
      </bottom>
      <diagonal/>
    </border>
    <border>
      <left style="thin">
        <color rgb="FF005284"/>
      </left>
      <right style="thin">
        <color rgb="FF005284"/>
      </right>
      <top/>
      <bottom style="thin">
        <color rgb="FF00528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5284"/>
      </bottom>
      <diagonal/>
    </border>
    <border>
      <left/>
      <right/>
      <top style="thin">
        <color indexed="64"/>
      </top>
      <bottom style="thin">
        <color rgb="FF005284"/>
      </bottom>
      <diagonal/>
    </border>
    <border>
      <left/>
      <right style="thin">
        <color indexed="64"/>
      </right>
      <top style="thin">
        <color indexed="64"/>
      </top>
      <bottom style="thin">
        <color rgb="FF005284"/>
      </bottom>
      <diagonal/>
    </border>
    <border>
      <left style="thin">
        <color indexed="64"/>
      </left>
      <right/>
      <top style="thin">
        <color rgb="FF005284"/>
      </top>
      <bottom style="thin">
        <color rgb="FF005284"/>
      </bottom>
      <diagonal/>
    </border>
    <border>
      <left/>
      <right style="thin">
        <color indexed="64"/>
      </right>
      <top style="thin">
        <color rgb="FF005284"/>
      </top>
      <bottom style="thin">
        <color rgb="FF005284"/>
      </bottom>
      <diagonal/>
    </border>
    <border>
      <left style="thin">
        <color indexed="64"/>
      </left>
      <right/>
      <top style="thin">
        <color rgb="FF005284"/>
      </top>
      <bottom style="thin">
        <color indexed="64"/>
      </bottom>
      <diagonal/>
    </border>
    <border>
      <left/>
      <right/>
      <top style="thin">
        <color rgb="FF005284"/>
      </top>
      <bottom style="thin">
        <color indexed="64"/>
      </bottom>
      <diagonal/>
    </border>
    <border>
      <left/>
      <right style="thin">
        <color indexed="64"/>
      </right>
      <top style="thin">
        <color rgb="FF005284"/>
      </top>
      <bottom style="thin">
        <color indexed="64"/>
      </bottom>
      <diagonal/>
    </border>
    <border>
      <left style="medium">
        <color indexed="64"/>
      </left>
      <right/>
      <top style="thin">
        <color rgb="FF005284"/>
      </top>
      <bottom style="thin">
        <color rgb="FF00528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5284"/>
      </right>
      <top style="thin">
        <color rgb="FF005284"/>
      </top>
      <bottom style="thin">
        <color rgb="FF005284"/>
      </bottom>
      <diagonal/>
    </border>
    <border>
      <left style="thin">
        <color rgb="FF005284"/>
      </left>
      <right style="medium">
        <color indexed="64"/>
      </right>
      <top style="thin">
        <color rgb="FF005284"/>
      </top>
      <bottom style="thin">
        <color rgb="FF005284"/>
      </bottom>
      <diagonal/>
    </border>
    <border>
      <left style="medium">
        <color indexed="64"/>
      </left>
      <right style="thin">
        <color rgb="FF005284"/>
      </right>
      <top style="thin">
        <color rgb="FF005284"/>
      </top>
      <bottom style="medium">
        <color indexed="64"/>
      </bottom>
      <diagonal/>
    </border>
    <border>
      <left style="thin">
        <color rgb="FF005284"/>
      </left>
      <right style="thin">
        <color rgb="FF005284"/>
      </right>
      <top style="thin">
        <color rgb="FF005284"/>
      </top>
      <bottom style="medium">
        <color indexed="64"/>
      </bottom>
      <diagonal/>
    </border>
    <border>
      <left style="thin">
        <color rgb="FF005284"/>
      </left>
      <right style="medium">
        <color indexed="64"/>
      </right>
      <top style="thin">
        <color rgb="FF00528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5284"/>
      </bottom>
      <diagonal/>
    </border>
    <border>
      <left style="medium">
        <color indexed="64"/>
      </left>
      <right/>
      <top style="thin">
        <color rgb="FF00528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5284"/>
      </right>
      <top/>
      <bottom style="thin">
        <color rgb="FF005284"/>
      </bottom>
      <diagonal/>
    </border>
    <border>
      <left style="thin">
        <color rgb="FF005284"/>
      </left>
      <right style="medium">
        <color indexed="64"/>
      </right>
      <top/>
      <bottom style="thin">
        <color rgb="FF00528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44" fillId="0" borderId="0"/>
    <xf numFmtId="0" fontId="3" fillId="0" borderId="0"/>
  </cellStyleXfs>
  <cellXfs count="421">
    <xf numFmtId="0" fontId="0" fillId="0" borderId="0" xfId="0"/>
    <xf numFmtId="0" fontId="9" fillId="0" borderId="0" xfId="0" applyFont="1"/>
    <xf numFmtId="0" fontId="9" fillId="2" borderId="0" xfId="0" applyFont="1" applyFill="1"/>
    <xf numFmtId="0" fontId="11" fillId="0" borderId="0" xfId="0" applyFont="1"/>
    <xf numFmtId="0" fontId="13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12" fillId="0" borderId="0" xfId="0" applyFont="1" applyAlignment="1"/>
    <xf numFmtId="49" fontId="0" fillId="0" borderId="0" xfId="0" applyNumberFormat="1"/>
    <xf numFmtId="0" fontId="15" fillId="3" borderId="4" xfId="0" applyFont="1" applyFill="1" applyBorder="1" applyAlignment="1">
      <alignment horizontal="center"/>
    </xf>
    <xf numFmtId="0" fontId="15" fillId="3" borderId="23" xfId="0" applyFont="1" applyFill="1" applyBorder="1" applyAlignment="1">
      <alignment horizontal="center"/>
    </xf>
    <xf numFmtId="0" fontId="16" fillId="0" borderId="24" xfId="0" applyFont="1" applyBorder="1" applyAlignment="1">
      <alignment horizontal="left" vertical="top"/>
    </xf>
    <xf numFmtId="0" fontId="16" fillId="0" borderId="26" xfId="0" applyFont="1" applyBorder="1" applyAlignment="1">
      <alignment horizontal="left" vertical="top"/>
    </xf>
    <xf numFmtId="0" fontId="16" fillId="0" borderId="27" xfId="0" applyFont="1" applyBorder="1" applyAlignment="1">
      <alignment horizontal="left" vertical="top"/>
    </xf>
    <xf numFmtId="0" fontId="17" fillId="0" borderId="39" xfId="0" applyFont="1" applyFill="1" applyBorder="1" applyAlignment="1">
      <alignment horizontal="left"/>
    </xf>
    <xf numFmtId="0" fontId="8" fillId="0" borderId="0" xfId="0" applyFont="1"/>
    <xf numFmtId="3" fontId="0" fillId="0" borderId="0" xfId="0" applyNumberFormat="1"/>
    <xf numFmtId="49" fontId="1" fillId="0" borderId="28" xfId="0" applyNumberFormat="1" applyFont="1" applyBorder="1" applyAlignment="1"/>
    <xf numFmtId="3" fontId="1" fillId="0" borderId="29" xfId="0" applyNumberFormat="1" applyFont="1" applyBorder="1" applyAlignment="1"/>
    <xf numFmtId="0" fontId="19" fillId="0" borderId="0" xfId="0" applyFont="1"/>
    <xf numFmtId="0" fontId="21" fillId="0" borderId="0" xfId="0" applyFont="1"/>
    <xf numFmtId="0" fontId="20" fillId="0" borderId="0" xfId="0" applyFont="1" applyBorder="1" applyAlignment="1">
      <alignment vertical="center"/>
    </xf>
    <xf numFmtId="0" fontId="9" fillId="0" borderId="0" xfId="0" applyFont="1" applyBorder="1"/>
    <xf numFmtId="0" fontId="20" fillId="0" borderId="0" xfId="0" applyFont="1" applyBorder="1" applyAlignment="1">
      <alignment horizontal="left" vertical="center"/>
    </xf>
    <xf numFmtId="0" fontId="26" fillId="0" borderId="0" xfId="0" applyFont="1"/>
    <xf numFmtId="0" fontId="27" fillId="0" borderId="0" xfId="0" applyFont="1" applyAlignment="1"/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9" fontId="30" fillId="0" borderId="0" xfId="0" applyNumberFormat="1" applyFont="1"/>
    <xf numFmtId="0" fontId="0" fillId="0" borderId="0" xfId="0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21" fillId="0" borderId="3" xfId="0" applyFont="1" applyBorder="1" applyAlignment="1"/>
    <xf numFmtId="0" fontId="21" fillId="0" borderId="2" xfId="0" applyFont="1" applyBorder="1" applyAlignment="1"/>
    <xf numFmtId="0" fontId="21" fillId="0" borderId="3" xfId="0" applyFont="1" applyBorder="1"/>
    <xf numFmtId="0" fontId="21" fillId="0" borderId="10" xfId="0" applyFont="1" applyBorder="1"/>
    <xf numFmtId="0" fontId="6" fillId="0" borderId="11" xfId="0" applyFont="1" applyBorder="1" applyAlignment="1">
      <alignment vertical="top" wrapText="1"/>
    </xf>
    <xf numFmtId="0" fontId="37" fillId="2" borderId="0" xfId="3" applyFont="1" applyFill="1" applyBorder="1" applyAlignment="1" applyProtection="1">
      <alignment horizontal="left" vertical="top" wrapText="1"/>
    </xf>
    <xf numFmtId="0" fontId="16" fillId="0" borderId="28" xfId="0" applyFont="1" applyFill="1" applyBorder="1" applyAlignment="1">
      <alignment horizontal="left"/>
    </xf>
    <xf numFmtId="0" fontId="15" fillId="0" borderId="28" xfId="0" applyFont="1" applyFill="1" applyBorder="1" applyAlignment="1">
      <alignment horizontal="left"/>
    </xf>
    <xf numFmtId="0" fontId="18" fillId="0" borderId="33" xfId="0" applyFont="1" applyFill="1" applyBorder="1" applyAlignment="1">
      <alignment horizontal="left"/>
    </xf>
    <xf numFmtId="3" fontId="18" fillId="0" borderId="34" xfId="0" applyNumberFormat="1" applyFont="1" applyFill="1" applyBorder="1"/>
    <xf numFmtId="3" fontId="8" fillId="0" borderId="0" xfId="0" applyNumberFormat="1" applyFont="1"/>
    <xf numFmtId="3" fontId="15" fillId="3" borderId="23" xfId="0" applyNumberFormat="1" applyFont="1" applyFill="1" applyBorder="1" applyAlignment="1">
      <alignment horizontal="center"/>
    </xf>
    <xf numFmtId="3" fontId="15" fillId="0" borderId="29" xfId="0" applyNumberFormat="1" applyFont="1" applyFill="1" applyBorder="1"/>
    <xf numFmtId="3" fontId="16" fillId="0" borderId="25" xfId="0" applyNumberFormat="1" applyFont="1" applyBorder="1"/>
    <xf numFmtId="3" fontId="16" fillId="0" borderId="39" xfId="0" applyNumberFormat="1" applyFont="1" applyFill="1" applyBorder="1"/>
    <xf numFmtId="3" fontId="15" fillId="0" borderId="39" xfId="0" applyNumberFormat="1" applyFont="1" applyFill="1" applyBorder="1"/>
    <xf numFmtId="3" fontId="16" fillId="2" borderId="29" xfId="0" applyNumberFormat="1" applyFont="1" applyFill="1" applyBorder="1"/>
    <xf numFmtId="0" fontId="19" fillId="0" borderId="31" xfId="0" applyFont="1" applyBorder="1"/>
    <xf numFmtId="0" fontId="8" fillId="0" borderId="31" xfId="0" applyFont="1" applyBorder="1"/>
    <xf numFmtId="49" fontId="1" fillId="0" borderId="41" xfId="0" applyNumberFormat="1" applyFont="1" applyBorder="1" applyAlignment="1"/>
    <xf numFmtId="49" fontId="1" fillId="3" borderId="41" xfId="0" applyNumberFormat="1" applyFont="1" applyFill="1" applyBorder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0" fillId="0" borderId="86" xfId="0" applyNumberFormat="1" applyBorder="1" applyAlignment="1">
      <alignment horizontal="center" vertical="center"/>
    </xf>
    <xf numFmtId="49" fontId="0" fillId="0" borderId="87" xfId="0" applyNumberFormat="1" applyBorder="1" applyAlignment="1">
      <alignment horizontal="center" vertical="center"/>
    </xf>
    <xf numFmtId="49" fontId="1" fillId="0" borderId="87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26" xfId="0" applyNumberFormat="1" applyBorder="1" applyAlignment="1">
      <alignment vertical="center"/>
    </xf>
    <xf numFmtId="3" fontId="0" fillId="0" borderId="3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1" fillId="0" borderId="40" xfId="0" applyNumberFormat="1" applyFont="1" applyBorder="1" applyAlignment="1">
      <alignment vertical="center"/>
    </xf>
    <xf numFmtId="0" fontId="0" fillId="0" borderId="4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9" fillId="0" borderId="0" xfId="0" applyFont="1" applyFill="1"/>
    <xf numFmtId="0" fontId="39" fillId="0" borderId="0" xfId="0" applyNumberFormat="1" applyFont="1" applyFill="1"/>
    <xf numFmtId="0" fontId="20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1" fontId="0" fillId="0" borderId="87" xfId="0" applyNumberFormat="1" applyBorder="1" applyAlignment="1">
      <alignment horizontal="right" vertical="center"/>
    </xf>
    <xf numFmtId="1" fontId="1" fillId="0" borderId="87" xfId="0" applyNumberFormat="1" applyFont="1" applyBorder="1" applyAlignment="1">
      <alignment horizontal="right" vertical="center"/>
    </xf>
    <xf numFmtId="0" fontId="0" fillId="0" borderId="86" xfId="0" applyNumberFormat="1" applyBorder="1" applyAlignment="1">
      <alignment horizontal="right" vertical="center"/>
    </xf>
    <xf numFmtId="0" fontId="0" fillId="0" borderId="87" xfId="0" applyNumberFormat="1" applyBorder="1" applyAlignment="1">
      <alignment horizontal="right" vertical="center"/>
    </xf>
    <xf numFmtId="3" fontId="0" fillId="0" borderId="86" xfId="0" applyNumberFormat="1" applyBorder="1" applyAlignment="1">
      <alignment vertical="center"/>
    </xf>
    <xf numFmtId="3" fontId="0" fillId="0" borderId="87" xfId="0" applyNumberFormat="1" applyBorder="1" applyAlignment="1">
      <alignment vertical="center"/>
    </xf>
    <xf numFmtId="3" fontId="1" fillId="0" borderId="87" xfId="0" applyNumberFormat="1" applyFont="1" applyBorder="1" applyAlignment="1">
      <alignment vertical="center"/>
    </xf>
    <xf numFmtId="0" fontId="1" fillId="3" borderId="54" xfId="0" applyFont="1" applyFill="1" applyBorder="1" applyAlignment="1">
      <alignment horizontal="center" vertical="top" wrapText="1"/>
    </xf>
    <xf numFmtId="0" fontId="1" fillId="3" borderId="5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4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0" fontId="0" fillId="0" borderId="6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7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0" xfId="0" applyFill="1" applyAlignment="1">
      <alignment wrapText="1"/>
    </xf>
    <xf numFmtId="3" fontId="0" fillId="0" borderId="0" xfId="0" applyNumberFormat="1" applyAlignment="1">
      <alignment horizontal="right" vertical="top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52" xfId="0" applyFont="1" applyFill="1" applyBorder="1" applyAlignment="1">
      <alignment vertical="center" wrapText="1"/>
    </xf>
    <xf numFmtId="0" fontId="38" fillId="3" borderId="45" xfId="0" applyFont="1" applyFill="1" applyBorder="1" applyAlignment="1">
      <alignment vertical="center" wrapText="1"/>
    </xf>
    <xf numFmtId="0" fontId="38" fillId="3" borderId="15" xfId="0" applyFont="1" applyFill="1" applyBorder="1" applyAlignment="1">
      <alignment horizontal="center" vertical="center" wrapText="1"/>
    </xf>
    <xf numFmtId="3" fontId="38" fillId="3" borderId="34" xfId="0" applyNumberFormat="1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right" vertical="top" wrapText="1"/>
    </xf>
    <xf numFmtId="0" fontId="0" fillId="0" borderId="44" xfId="0" applyBorder="1" applyAlignment="1">
      <alignment horizontal="right" vertical="top" wrapText="1"/>
    </xf>
    <xf numFmtId="0" fontId="0" fillId="0" borderId="13" xfId="0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0" fontId="0" fillId="0" borderId="12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0" fillId="0" borderId="0" xfId="0" applyAlignment="1">
      <alignment horizontal="center" vertical="top" wrapText="1"/>
    </xf>
    <xf numFmtId="3" fontId="36" fillId="0" borderId="17" xfId="0" applyNumberFormat="1" applyFont="1" applyBorder="1" applyAlignment="1">
      <alignment horizontal="right" vertical="top" wrapText="1"/>
    </xf>
    <xf numFmtId="3" fontId="36" fillId="0" borderId="11" xfId="0" applyNumberFormat="1" applyFont="1" applyBorder="1" applyAlignment="1">
      <alignment horizontal="right" vertical="top" wrapText="1"/>
    </xf>
    <xf numFmtId="3" fontId="36" fillId="0" borderId="5" xfId="0" applyNumberFormat="1" applyFont="1" applyBorder="1" applyAlignment="1">
      <alignment horizontal="right" vertical="top" wrapText="1"/>
    </xf>
    <xf numFmtId="3" fontId="36" fillId="0" borderId="6" xfId="0" applyNumberFormat="1" applyFont="1" applyBorder="1" applyAlignment="1">
      <alignment horizontal="right" vertical="top" wrapText="1"/>
    </xf>
    <xf numFmtId="3" fontId="36" fillId="0" borderId="5" xfId="0" applyNumberFormat="1" applyFont="1" applyFill="1" applyBorder="1" applyAlignment="1">
      <alignment horizontal="right" vertical="top" wrapText="1"/>
    </xf>
    <xf numFmtId="3" fontId="36" fillId="0" borderId="11" xfId="0" applyNumberFormat="1" applyFont="1" applyFill="1" applyBorder="1" applyAlignment="1">
      <alignment horizontal="right" vertical="top" wrapText="1"/>
    </xf>
    <xf numFmtId="3" fontId="36" fillId="0" borderId="6" xfId="0" applyNumberFormat="1" applyFont="1" applyFill="1" applyBorder="1" applyAlignment="1">
      <alignment horizontal="right" vertical="top" wrapText="1"/>
    </xf>
    <xf numFmtId="49" fontId="38" fillId="3" borderId="28" xfId="0" applyNumberFormat="1" applyFont="1" applyFill="1" applyBorder="1" applyAlignment="1">
      <alignment horizontal="center" vertical="center" wrapText="1"/>
    </xf>
    <xf numFmtId="0" fontId="38" fillId="3" borderId="42" xfId="0" applyFont="1" applyFill="1" applyBorder="1" applyAlignment="1">
      <alignment vertical="center" wrapText="1"/>
    </xf>
    <xf numFmtId="0" fontId="38" fillId="3" borderId="39" xfId="0" applyFont="1" applyFill="1" applyBorder="1" applyAlignment="1">
      <alignment horizontal="center" vertical="center" wrapText="1"/>
    </xf>
    <xf numFmtId="0" fontId="38" fillId="3" borderId="84" xfId="0" applyFont="1" applyFill="1" applyBorder="1" applyAlignment="1">
      <alignment horizontal="center" vertical="center" wrapText="1"/>
    </xf>
    <xf numFmtId="0" fontId="38" fillId="3" borderId="41" xfId="0" applyFont="1" applyFill="1" applyBorder="1" applyAlignment="1">
      <alignment vertical="center" wrapText="1"/>
    </xf>
    <xf numFmtId="0" fontId="38" fillId="3" borderId="41" xfId="0" applyFont="1" applyFill="1" applyBorder="1" applyAlignment="1">
      <alignment horizontal="center" vertical="center" wrapText="1"/>
    </xf>
    <xf numFmtId="0" fontId="38" fillId="3" borderId="29" xfId="0" applyFont="1" applyFill="1" applyBorder="1" applyAlignment="1">
      <alignment horizontal="center" vertical="center" wrapText="1"/>
    </xf>
    <xf numFmtId="3" fontId="41" fillId="3" borderId="28" xfId="0" applyNumberFormat="1" applyFont="1" applyFill="1" applyBorder="1" applyAlignment="1">
      <alignment horizontal="right" vertical="center" wrapText="1"/>
    </xf>
    <xf numFmtId="3" fontId="41" fillId="3" borderId="42" xfId="0" applyNumberFormat="1" applyFont="1" applyFill="1" applyBorder="1" applyAlignment="1">
      <alignment horizontal="right" vertical="center" wrapText="1"/>
    </xf>
    <xf numFmtId="3" fontId="41" fillId="3" borderId="33" xfId="0" applyNumberFormat="1" applyFont="1" applyFill="1" applyBorder="1" applyAlignment="1">
      <alignment horizontal="right" vertical="center" wrapText="1"/>
    </xf>
    <xf numFmtId="3" fontId="41" fillId="3" borderId="29" xfId="0" applyNumberFormat="1" applyFont="1" applyFill="1" applyBorder="1" applyAlignment="1">
      <alignment horizontal="right" vertical="center" wrapText="1"/>
    </xf>
    <xf numFmtId="3" fontId="41" fillId="3" borderId="85" xfId="0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 wrapText="1"/>
    </xf>
    <xf numFmtId="0" fontId="0" fillId="0" borderId="19" xfId="0" applyBorder="1" applyAlignment="1">
      <alignment horizontal="center" wrapText="1"/>
    </xf>
    <xf numFmtId="3" fontId="36" fillId="0" borderId="17" xfId="0" applyNumberFormat="1" applyFont="1" applyFill="1" applyBorder="1" applyAlignment="1">
      <alignment horizontal="right" vertical="top" wrapText="1"/>
    </xf>
    <xf numFmtId="49" fontId="0" fillId="0" borderId="5" xfId="0" applyNumberFormat="1" applyFill="1" applyBorder="1" applyAlignment="1">
      <alignment horizontal="center" vertical="top" wrapText="1"/>
    </xf>
    <xf numFmtId="0" fontId="1" fillId="0" borderId="5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5" xfId="0" applyNumberForma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3" borderId="49" xfId="0" applyFont="1" applyFill="1" applyBorder="1" applyAlignment="1">
      <alignment vertical="center" wrapText="1"/>
    </xf>
    <xf numFmtId="0" fontId="1" fillId="3" borderId="50" xfId="0" applyFont="1" applyFill="1" applyBorder="1" applyAlignment="1">
      <alignment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21" fillId="3" borderId="68" xfId="0" applyFont="1" applyFill="1" applyBorder="1"/>
    <xf numFmtId="0" fontId="33" fillId="3" borderId="69" xfId="0" applyFont="1" applyFill="1" applyBorder="1" applyAlignment="1">
      <alignment vertical="center"/>
    </xf>
    <xf numFmtId="0" fontId="33" fillId="3" borderId="70" xfId="0" applyFont="1" applyFill="1" applyBorder="1" applyAlignment="1">
      <alignment vertical="center"/>
    </xf>
    <xf numFmtId="0" fontId="21" fillId="3" borderId="31" xfId="0" applyFont="1" applyFill="1" applyBorder="1"/>
    <xf numFmtId="0" fontId="33" fillId="3" borderId="0" xfId="0" applyFont="1" applyFill="1" applyBorder="1" applyAlignment="1">
      <alignment vertical="center"/>
    </xf>
    <xf numFmtId="0" fontId="33" fillId="3" borderId="32" xfId="0" applyFont="1" applyFill="1" applyBorder="1" applyAlignment="1">
      <alignment vertical="center"/>
    </xf>
    <xf numFmtId="0" fontId="21" fillId="3" borderId="35" xfId="0" applyFont="1" applyFill="1" applyBorder="1"/>
    <xf numFmtId="0" fontId="21" fillId="3" borderId="71" xfId="0" applyFont="1" applyFill="1" applyBorder="1"/>
    <xf numFmtId="0" fontId="21" fillId="3" borderId="36" xfId="0" applyFont="1" applyFill="1" applyBorder="1"/>
    <xf numFmtId="0" fontId="9" fillId="3" borderId="0" xfId="0" applyFont="1" applyFill="1"/>
    <xf numFmtId="0" fontId="21" fillId="3" borderId="0" xfId="0" applyFont="1" applyFill="1"/>
    <xf numFmtId="0" fontId="10" fillId="3" borderId="0" xfId="0" applyFont="1" applyFill="1" applyAlignment="1">
      <alignment horizontal="right"/>
    </xf>
    <xf numFmtId="49" fontId="0" fillId="4" borderId="4" xfId="0" applyNumberFormat="1" applyFill="1" applyBorder="1" applyAlignment="1">
      <alignment horizontal="center" wrapText="1"/>
    </xf>
    <xf numFmtId="0" fontId="1" fillId="4" borderId="52" xfId="0" applyFont="1" applyFill="1" applyBorder="1" applyAlignment="1">
      <alignment horizontal="center" vertical="center" wrapText="1"/>
    </xf>
    <xf numFmtId="0" fontId="0" fillId="4" borderId="83" xfId="0" applyFill="1" applyBorder="1" applyAlignment="1">
      <alignment horizontal="center" wrapText="1"/>
    </xf>
    <xf numFmtId="0" fontId="0" fillId="4" borderId="2" xfId="0" applyFill="1" applyBorder="1" applyAlignment="1">
      <alignment wrapText="1"/>
    </xf>
    <xf numFmtId="0" fontId="0" fillId="4" borderId="23" xfId="0" applyFill="1" applyBorder="1" applyAlignment="1">
      <alignment wrapText="1"/>
    </xf>
    <xf numFmtId="3" fontId="36" fillId="4" borderId="52" xfId="0" applyNumberFormat="1" applyFont="1" applyFill="1" applyBorder="1" applyAlignment="1">
      <alignment horizontal="right" vertical="top" wrapText="1"/>
    </xf>
    <xf numFmtId="3" fontId="36" fillId="4" borderId="83" xfId="0" applyNumberFormat="1" applyFont="1" applyFill="1" applyBorder="1" applyAlignment="1">
      <alignment horizontal="right" vertical="top" wrapText="1"/>
    </xf>
    <xf numFmtId="3" fontId="36" fillId="4" borderId="23" xfId="0" applyNumberFormat="1" applyFont="1" applyFill="1" applyBorder="1" applyAlignment="1">
      <alignment horizontal="right" vertical="top" wrapText="1"/>
    </xf>
    <xf numFmtId="3" fontId="36" fillId="4" borderId="92" xfId="0" applyNumberFormat="1" applyFont="1" applyFill="1" applyBorder="1" applyAlignment="1">
      <alignment horizontal="right" vertical="top" wrapText="1"/>
    </xf>
    <xf numFmtId="0" fontId="0" fillId="4" borderId="14" xfId="0" applyFill="1" applyBorder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top" wrapText="1"/>
    </xf>
    <xf numFmtId="0" fontId="1" fillId="0" borderId="85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vertical="top" wrapText="1"/>
    </xf>
    <xf numFmtId="0" fontId="0" fillId="0" borderId="57" xfId="0" applyFill="1" applyBorder="1" applyAlignment="1">
      <alignment horizontal="right" vertical="top" wrapText="1"/>
    </xf>
    <xf numFmtId="0" fontId="1" fillId="0" borderId="17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49" fontId="0" fillId="0" borderId="7" xfId="0" applyNumberFormat="1" applyBorder="1" applyAlignment="1">
      <alignment horizontal="center" vertical="top" wrapText="1"/>
    </xf>
    <xf numFmtId="0" fontId="6" fillId="0" borderId="43" xfId="0" applyFont="1" applyBorder="1" applyAlignment="1">
      <alignment vertical="top" wrapText="1"/>
    </xf>
    <xf numFmtId="0" fontId="0" fillId="0" borderId="80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8" xfId="0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3" fontId="36" fillId="0" borderId="18" xfId="0" applyNumberFormat="1" applyFont="1" applyBorder="1" applyAlignment="1">
      <alignment horizontal="right" vertical="top" wrapText="1"/>
    </xf>
    <xf numFmtId="3" fontId="36" fillId="0" borderId="43" xfId="0" applyNumberFormat="1" applyFont="1" applyBorder="1" applyAlignment="1">
      <alignment horizontal="right" vertical="top" wrapText="1"/>
    </xf>
    <xf numFmtId="3" fontId="36" fillId="0" borderId="7" xfId="0" applyNumberFormat="1" applyFont="1" applyBorder="1" applyAlignment="1">
      <alignment horizontal="right" vertical="top" wrapText="1"/>
    </xf>
    <xf numFmtId="3" fontId="36" fillId="0" borderId="9" xfId="0" applyNumberFormat="1" applyFont="1" applyBorder="1" applyAlignment="1">
      <alignment horizontal="right" vertical="top" wrapText="1"/>
    </xf>
    <xf numFmtId="164" fontId="0" fillId="0" borderId="9" xfId="0" applyNumberFormat="1" applyBorder="1" applyAlignment="1">
      <alignment horizontal="center" vertical="top" wrapText="1"/>
    </xf>
    <xf numFmtId="3" fontId="36" fillId="4" borderId="4" xfId="0" applyNumberFormat="1" applyFont="1" applyFill="1" applyBorder="1" applyAlignment="1">
      <alignment horizontal="right" vertical="top" wrapText="1"/>
    </xf>
    <xf numFmtId="49" fontId="0" fillId="4" borderId="28" xfId="0" applyNumberFormat="1" applyFill="1" applyBorder="1" applyAlignment="1">
      <alignment horizontal="center" wrapText="1"/>
    </xf>
    <xf numFmtId="0" fontId="1" fillId="4" borderId="42" xfId="0" applyFont="1" applyFill="1" applyBorder="1" applyAlignment="1">
      <alignment horizontal="center" vertical="center" wrapText="1"/>
    </xf>
    <xf numFmtId="0" fontId="0" fillId="4" borderId="39" xfId="0" applyFill="1" applyBorder="1" applyAlignment="1">
      <alignment wrapText="1"/>
    </xf>
    <xf numFmtId="0" fontId="0" fillId="4" borderId="84" xfId="0" applyFill="1" applyBorder="1" applyAlignment="1">
      <alignment horizontal="center" wrapText="1"/>
    </xf>
    <xf numFmtId="0" fontId="1" fillId="4" borderId="41" xfId="0" applyFont="1" applyFill="1" applyBorder="1" applyAlignment="1">
      <alignment horizontal="center" vertical="center" wrapText="1"/>
    </xf>
    <xf numFmtId="0" fontId="0" fillId="4" borderId="41" xfId="0" applyFill="1" applyBorder="1" applyAlignment="1">
      <alignment wrapText="1"/>
    </xf>
    <xf numFmtId="0" fontId="0" fillId="4" borderId="29" xfId="0" applyFill="1" applyBorder="1" applyAlignment="1">
      <alignment wrapText="1"/>
    </xf>
    <xf numFmtId="3" fontId="36" fillId="4" borderId="84" xfId="0" applyNumberFormat="1" applyFont="1" applyFill="1" applyBorder="1" applyAlignment="1">
      <alignment horizontal="right" vertical="top" wrapText="1"/>
    </xf>
    <xf numFmtId="3" fontId="36" fillId="4" borderId="42" xfId="0" applyNumberFormat="1" applyFont="1" applyFill="1" applyBorder="1" applyAlignment="1">
      <alignment horizontal="right" vertical="top" wrapText="1"/>
    </xf>
    <xf numFmtId="3" fontId="36" fillId="4" borderId="28" xfId="0" applyNumberFormat="1" applyFont="1" applyFill="1" applyBorder="1" applyAlignment="1">
      <alignment horizontal="right" vertical="top" wrapText="1"/>
    </xf>
    <xf numFmtId="3" fontId="36" fillId="4" borderId="29" xfId="0" applyNumberFormat="1" applyFont="1" applyFill="1" applyBorder="1" applyAlignment="1">
      <alignment horizontal="right" vertical="top" wrapText="1"/>
    </xf>
    <xf numFmtId="3" fontId="36" fillId="4" borderId="85" xfId="0" applyNumberFormat="1" applyFont="1" applyFill="1" applyBorder="1" applyAlignment="1">
      <alignment horizontal="right" vertical="top" wrapText="1"/>
    </xf>
    <xf numFmtId="0" fontId="0" fillId="4" borderId="34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52" xfId="0" applyFont="1" applyBorder="1" applyAlignment="1">
      <alignment vertical="top" wrapText="1"/>
    </xf>
    <xf numFmtId="0" fontId="0" fillId="0" borderId="14" xfId="0" applyBorder="1" applyAlignment="1">
      <alignment horizontal="center" vertical="top" wrapText="1"/>
    </xf>
    <xf numFmtId="0" fontId="0" fillId="0" borderId="83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3" fontId="36" fillId="0" borderId="83" xfId="0" applyNumberFormat="1" applyFont="1" applyBorder="1" applyAlignment="1">
      <alignment horizontal="right" vertical="top" wrapText="1"/>
    </xf>
    <xf numFmtId="3" fontId="36" fillId="0" borderId="52" xfId="0" applyNumberFormat="1" applyFont="1" applyBorder="1" applyAlignment="1">
      <alignment horizontal="right" vertical="top" wrapText="1"/>
    </xf>
    <xf numFmtId="3" fontId="36" fillId="0" borderId="4" xfId="0" applyNumberFormat="1" applyFont="1" applyBorder="1" applyAlignment="1">
      <alignment horizontal="right" vertical="top" wrapText="1"/>
    </xf>
    <xf numFmtId="3" fontId="36" fillId="0" borderId="23" xfId="0" applyNumberFormat="1" applyFont="1" applyBorder="1" applyAlignment="1">
      <alignment horizontal="right" vertical="top" wrapText="1"/>
    </xf>
    <xf numFmtId="164" fontId="0" fillId="0" borderId="23" xfId="0" applyNumberFormat="1" applyBorder="1" applyAlignment="1">
      <alignment horizontal="center" vertical="top" wrapText="1"/>
    </xf>
    <xf numFmtId="49" fontId="36" fillId="0" borderId="7" xfId="0" applyNumberFormat="1" applyFont="1" applyFill="1" applyBorder="1" applyAlignment="1">
      <alignment horizontal="center" wrapText="1"/>
    </xf>
    <xf numFmtId="0" fontId="36" fillId="0" borderId="43" xfId="0" applyFont="1" applyBorder="1" applyAlignment="1">
      <alignment vertical="top" wrapText="1"/>
    </xf>
    <xf numFmtId="0" fontId="36" fillId="0" borderId="80" xfId="0" applyFont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36" fillId="0" borderId="8" xfId="0" applyFont="1" applyBorder="1" applyAlignment="1">
      <alignment wrapText="1"/>
    </xf>
    <xf numFmtId="3" fontId="0" fillId="0" borderId="56" xfId="0" applyNumberFormat="1" applyBorder="1" applyAlignment="1">
      <alignment horizontal="right" vertical="top" wrapText="1"/>
    </xf>
    <xf numFmtId="3" fontId="36" fillId="0" borderId="9" xfId="0" applyNumberFormat="1" applyFont="1" applyBorder="1" applyAlignment="1">
      <alignment horizontal="center" wrapText="1"/>
    </xf>
    <xf numFmtId="49" fontId="0" fillId="0" borderId="15" xfId="0" applyNumberFormat="1" applyBorder="1" applyAlignment="1">
      <alignment horizontal="center" vertical="top" wrapText="1"/>
    </xf>
    <xf numFmtId="0" fontId="6" fillId="0" borderId="45" xfId="0" applyFont="1" applyBorder="1" applyAlignment="1">
      <alignment vertical="top" wrapText="1"/>
    </xf>
    <xf numFmtId="0" fontId="0" fillId="0" borderId="4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3" fontId="36" fillId="0" borderId="20" xfId="0" applyNumberFormat="1" applyFont="1" applyBorder="1" applyAlignment="1">
      <alignment horizontal="right" vertical="top" wrapText="1"/>
    </xf>
    <xf numFmtId="3" fontId="36" fillId="0" borderId="45" xfId="0" applyNumberFormat="1" applyFont="1" applyBorder="1" applyAlignment="1">
      <alignment horizontal="right" vertical="top" wrapText="1"/>
    </xf>
    <xf numFmtId="3" fontId="36" fillId="0" borderId="15" xfId="0" applyNumberFormat="1" applyFont="1" applyBorder="1" applyAlignment="1">
      <alignment horizontal="right" vertical="top" wrapText="1"/>
    </xf>
    <xf numFmtId="3" fontId="36" fillId="0" borderId="16" xfId="0" applyNumberFormat="1" applyFont="1" applyBorder="1" applyAlignment="1">
      <alignment horizontal="right" vertical="top" wrapText="1"/>
    </xf>
    <xf numFmtId="164" fontId="0" fillId="0" borderId="16" xfId="0" applyNumberForma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0" fillId="0" borderId="44" xfId="0" applyFont="1" applyBorder="1" applyAlignment="1">
      <alignment vertical="top" wrapText="1"/>
    </xf>
    <xf numFmtId="0" fontId="0" fillId="0" borderId="6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top" wrapText="1"/>
    </xf>
    <xf numFmtId="3" fontId="36" fillId="0" borderId="19" xfId="0" applyNumberFormat="1" applyFont="1" applyBorder="1" applyAlignment="1">
      <alignment horizontal="right" vertical="top" wrapText="1"/>
    </xf>
    <xf numFmtId="3" fontId="36" fillId="0" borderId="44" xfId="0" applyNumberFormat="1" applyFont="1" applyBorder="1" applyAlignment="1">
      <alignment horizontal="right" vertical="top" wrapText="1"/>
    </xf>
    <xf numFmtId="3" fontId="36" fillId="0" borderId="13" xfId="0" applyNumberFormat="1" applyFont="1" applyBorder="1" applyAlignment="1">
      <alignment horizontal="right" vertical="top" wrapText="1"/>
    </xf>
    <xf numFmtId="3" fontId="36" fillId="0" borderId="12" xfId="0" applyNumberFormat="1" applyFont="1" applyBorder="1" applyAlignment="1">
      <alignment horizontal="right" vertical="top" wrapText="1"/>
    </xf>
    <xf numFmtId="164" fontId="0" fillId="0" borderId="12" xfId="0" applyNumberFormat="1" applyBorder="1" applyAlignment="1">
      <alignment horizontal="center" vertical="top" wrapText="1"/>
    </xf>
    <xf numFmtId="49" fontId="1" fillId="0" borderId="37" xfId="0" applyNumberFormat="1" applyFont="1" applyBorder="1" applyAlignment="1">
      <alignment horizontal="left"/>
    </xf>
    <xf numFmtId="49" fontId="1" fillId="0" borderId="54" xfId="0" applyNumberFormat="1" applyFont="1" applyBorder="1" applyAlignment="1">
      <alignment horizontal="center" vertical="center"/>
    </xf>
    <xf numFmtId="49" fontId="1" fillId="0" borderId="54" xfId="0" applyNumberFormat="1" applyFont="1" applyBorder="1" applyAlignment="1">
      <alignment horizontal="right" vertical="center"/>
    </xf>
    <xf numFmtId="49" fontId="1" fillId="0" borderId="54" xfId="0" applyNumberFormat="1" applyFont="1" applyBorder="1" applyAlignment="1">
      <alignment horizontal="left"/>
    </xf>
    <xf numFmtId="0" fontId="1" fillId="0" borderId="38" xfId="0" applyFont="1" applyBorder="1" applyAlignment="1">
      <alignment horizontal="center"/>
    </xf>
    <xf numFmtId="49" fontId="0" fillId="0" borderId="27" xfId="0" applyNumberFormat="1" applyBorder="1" applyAlignment="1">
      <alignment vertical="center"/>
    </xf>
    <xf numFmtId="49" fontId="0" fillId="0" borderId="93" xfId="0" applyNumberFormat="1" applyBorder="1" applyAlignment="1">
      <alignment horizontal="center" vertical="center"/>
    </xf>
    <xf numFmtId="0" fontId="0" fillId="0" borderId="93" xfId="0" applyNumberFormat="1" applyBorder="1" applyAlignment="1">
      <alignment horizontal="right" vertical="center"/>
    </xf>
    <xf numFmtId="3" fontId="0" fillId="0" borderId="93" xfId="0" applyNumberFormat="1" applyBorder="1" applyAlignment="1">
      <alignment vertical="center"/>
    </xf>
    <xf numFmtId="3" fontId="0" fillId="0" borderId="94" xfId="0" applyNumberFormat="1" applyBorder="1" applyAlignment="1">
      <alignment vertical="center"/>
    </xf>
    <xf numFmtId="0" fontId="44" fillId="0" borderId="0" xfId="5"/>
    <xf numFmtId="0" fontId="3" fillId="0" borderId="97" xfId="5" applyFont="1" applyBorder="1" applyAlignment="1">
      <alignment horizontal="center"/>
    </xf>
    <xf numFmtId="49" fontId="47" fillId="0" borderId="97" xfId="5" applyNumberFormat="1" applyFont="1" applyBorder="1"/>
    <xf numFmtId="0" fontId="3" fillId="0" borderId="97" xfId="5" applyFont="1" applyBorder="1"/>
    <xf numFmtId="0" fontId="37" fillId="0" borderId="98" xfId="5" applyFont="1" applyBorder="1" applyAlignment="1">
      <alignment horizontal="right"/>
    </xf>
    <xf numFmtId="49" fontId="3" fillId="0" borderId="97" xfId="5" applyNumberFormat="1" applyFont="1" applyBorder="1" applyAlignment="1">
      <alignment horizontal="left"/>
    </xf>
    <xf numFmtId="0" fontId="3" fillId="0" borderId="99" xfId="5" applyFont="1" applyBorder="1"/>
    <xf numFmtId="49" fontId="33" fillId="0" borderId="95" xfId="5" applyNumberFormat="1" applyFont="1" applyBorder="1" applyAlignment="1">
      <alignment horizontal="center"/>
    </xf>
    <xf numFmtId="49" fontId="33" fillId="0" borderId="95" xfId="5" applyNumberFormat="1" applyFont="1" applyBorder="1"/>
    <xf numFmtId="0" fontId="3" fillId="0" borderId="95" xfId="5" applyFont="1" applyBorder="1"/>
    <xf numFmtId="0" fontId="37" fillId="0" borderId="0" xfId="5" applyFont="1"/>
    <xf numFmtId="0" fontId="3" fillId="0" borderId="0" xfId="5" applyFont="1"/>
    <xf numFmtId="0" fontId="3" fillId="0" borderId="0" xfId="5" applyFont="1" applyAlignment="1">
      <alignment horizontal="right"/>
    </xf>
    <xf numFmtId="49" fontId="37" fillId="5" borderId="102" xfId="5" applyNumberFormat="1" applyFont="1" applyFill="1" applyBorder="1"/>
    <xf numFmtId="0" fontId="37" fillId="5" borderId="103" xfId="5" applyFont="1" applyFill="1" applyBorder="1" applyAlignment="1">
      <alignment horizontal="center"/>
    </xf>
    <xf numFmtId="0" fontId="37" fillId="5" borderId="104" xfId="5" applyFont="1" applyFill="1" applyBorder="1" applyAlignment="1">
      <alignment horizontal="center"/>
    </xf>
    <xf numFmtId="0" fontId="37" fillId="5" borderId="105" xfId="5" applyFont="1" applyFill="1" applyBorder="1" applyAlignment="1">
      <alignment horizontal="center"/>
    </xf>
    <xf numFmtId="0" fontId="47" fillId="6" borderId="1" xfId="5" applyFont="1" applyFill="1" applyBorder="1" applyAlignment="1">
      <alignment horizontal="center"/>
    </xf>
    <xf numFmtId="49" fontId="47" fillId="6" borderId="1" xfId="5" applyNumberFormat="1" applyFont="1" applyFill="1" applyBorder="1" applyAlignment="1">
      <alignment horizontal="left"/>
    </xf>
    <xf numFmtId="0" fontId="47" fillId="6" borderId="106" xfId="5" applyFont="1" applyFill="1" applyBorder="1" applyAlignment="1">
      <alignment horizontal="center"/>
    </xf>
    <xf numFmtId="0" fontId="3" fillId="6" borderId="106" xfId="5" applyFont="1" applyFill="1" applyBorder="1" applyAlignment="1">
      <alignment horizontal="center"/>
    </xf>
    <xf numFmtId="0" fontId="3" fillId="6" borderId="106" xfId="5" applyFont="1" applyFill="1" applyBorder="1" applyAlignment="1">
      <alignment horizontal="right"/>
    </xf>
    <xf numFmtId="0" fontId="3" fillId="6" borderId="103" xfId="5" applyFont="1" applyFill="1" applyBorder="1"/>
    <xf numFmtId="0" fontId="20" fillId="0" borderId="3" xfId="5" applyFont="1" applyBorder="1" applyAlignment="1">
      <alignment horizontal="center" vertical="top"/>
    </xf>
    <xf numFmtId="49" fontId="48" fillId="0" borderId="3" xfId="6" applyNumberFormat="1" applyFont="1" applyBorder="1" applyAlignment="1" applyProtection="1">
      <alignment horizontal="center" vertical="top" wrapText="1"/>
      <protection locked="0"/>
    </xf>
    <xf numFmtId="0" fontId="48" fillId="0" borderId="3" xfId="6" applyFont="1" applyBorder="1" applyAlignment="1" applyProtection="1">
      <alignment horizontal="left" vertical="top" wrapText="1"/>
      <protection locked="0"/>
    </xf>
    <xf numFmtId="49" fontId="20" fillId="0" borderId="3" xfId="5" applyNumberFormat="1" applyFont="1" applyBorder="1" applyAlignment="1">
      <alignment horizontal="center" shrinkToFit="1"/>
    </xf>
    <xf numFmtId="4" fontId="20" fillId="0" borderId="3" xfId="5" applyNumberFormat="1" applyFont="1" applyBorder="1" applyAlignment="1">
      <alignment horizontal="right"/>
    </xf>
    <xf numFmtId="4" fontId="20" fillId="0" borderId="3" xfId="5" applyNumberFormat="1" applyFont="1" applyBorder="1"/>
    <xf numFmtId="49" fontId="49" fillId="0" borderId="0" xfId="5" applyNumberFormat="1" applyFont="1" applyAlignment="1">
      <alignment horizontal="right"/>
    </xf>
    <xf numFmtId="49" fontId="50" fillId="0" borderId="3" xfId="6" applyNumberFormat="1" applyFont="1" applyBorder="1" applyAlignment="1" applyProtection="1">
      <alignment horizontal="center" vertical="top" wrapText="1"/>
      <protection locked="0"/>
    </xf>
    <xf numFmtId="0" fontId="20" fillId="0" borderId="0" xfId="5" applyFont="1" applyAlignment="1">
      <alignment horizontal="center" vertical="top"/>
    </xf>
    <xf numFmtId="49" fontId="48" fillId="0" borderId="0" xfId="6" applyNumberFormat="1" applyFont="1" applyAlignment="1" applyProtection="1">
      <alignment horizontal="center" vertical="top" wrapText="1"/>
      <protection locked="0"/>
    </xf>
    <xf numFmtId="49" fontId="50" fillId="0" borderId="0" xfId="6" applyNumberFormat="1" applyFont="1" applyAlignment="1" applyProtection="1">
      <alignment horizontal="center" vertical="top" wrapText="1"/>
      <protection locked="0"/>
    </xf>
    <xf numFmtId="0" fontId="48" fillId="0" borderId="0" xfId="6" applyFont="1" applyAlignment="1" applyProtection="1">
      <alignment horizontal="left" vertical="top" wrapText="1"/>
      <protection locked="0"/>
    </xf>
    <xf numFmtId="49" fontId="20" fillId="0" borderId="0" xfId="5" applyNumberFormat="1" applyFont="1" applyAlignment="1">
      <alignment horizontal="center" shrinkToFit="1"/>
    </xf>
    <xf numFmtId="4" fontId="20" fillId="0" borderId="0" xfId="5" applyNumberFormat="1" applyFont="1" applyAlignment="1">
      <alignment horizontal="right"/>
    </xf>
    <xf numFmtId="4" fontId="20" fillId="0" borderId="0" xfId="5" applyNumberFormat="1" applyFont="1"/>
    <xf numFmtId="0" fontId="3" fillId="5" borderId="107" xfId="5" applyFont="1" applyFill="1" applyBorder="1" applyAlignment="1">
      <alignment horizontal="center"/>
    </xf>
    <xf numFmtId="49" fontId="51" fillId="5" borderId="107" xfId="5" applyNumberFormat="1" applyFont="1" applyFill="1" applyBorder="1" applyAlignment="1">
      <alignment horizontal="left"/>
    </xf>
    <xf numFmtId="49" fontId="51" fillId="5" borderId="108" xfId="5" applyNumberFormat="1" applyFont="1" applyFill="1" applyBorder="1" applyAlignment="1">
      <alignment horizontal="left"/>
    </xf>
    <xf numFmtId="0" fontId="51" fillId="5" borderId="108" xfId="5" applyFont="1" applyFill="1" applyBorder="1"/>
    <xf numFmtId="0" fontId="3" fillId="5" borderId="109" xfId="5" applyFont="1" applyFill="1" applyBorder="1" applyAlignment="1">
      <alignment horizontal="center"/>
    </xf>
    <xf numFmtId="4" fontId="3" fillId="5" borderId="109" xfId="5" applyNumberFormat="1" applyFont="1" applyFill="1" applyBorder="1" applyAlignment="1">
      <alignment horizontal="right"/>
    </xf>
    <xf numFmtId="4" fontId="3" fillId="5" borderId="110" xfId="5" applyNumberFormat="1" applyFont="1" applyFill="1" applyBorder="1" applyAlignment="1">
      <alignment horizontal="right"/>
    </xf>
    <xf numFmtId="4" fontId="47" fillId="5" borderId="107" xfId="5" applyNumberFormat="1" applyFont="1" applyFill="1" applyBorder="1"/>
    <xf numFmtId="0" fontId="3" fillId="0" borderId="0" xfId="5" applyFont="1" applyAlignment="1">
      <alignment horizontal="center"/>
    </xf>
    <xf numFmtId="49" fontId="51" fillId="0" borderId="0" xfId="5" applyNumberFormat="1" applyFont="1" applyAlignment="1">
      <alignment horizontal="left"/>
    </xf>
    <xf numFmtId="0" fontId="51" fillId="0" borderId="0" xfId="5" applyFont="1"/>
    <xf numFmtId="4" fontId="3" fillId="0" borderId="0" xfId="5" applyNumberFormat="1" applyFont="1" applyAlignment="1">
      <alignment horizontal="right"/>
    </xf>
    <xf numFmtId="4" fontId="47" fillId="0" borderId="0" xfId="5" applyNumberFormat="1" applyFont="1"/>
    <xf numFmtId="0" fontId="44" fillId="0" borderId="3" xfId="5" applyBorder="1"/>
    <xf numFmtId="0" fontId="0" fillId="0" borderId="0" xfId="5" applyFont="1"/>
    <xf numFmtId="0" fontId="44" fillId="0" borderId="0" xfId="5" applyAlignment="1">
      <alignment horizontal="right"/>
    </xf>
    <xf numFmtId="0" fontId="52" fillId="6" borderId="33" xfId="5" applyFont="1" applyFill="1" applyBorder="1"/>
    <xf numFmtId="0" fontId="52" fillId="6" borderId="39" xfId="5" applyFont="1" applyFill="1" applyBorder="1"/>
    <xf numFmtId="0" fontId="52" fillId="6" borderId="39" xfId="5" applyFont="1" applyFill="1" applyBorder="1" applyAlignment="1">
      <alignment horizontal="right"/>
    </xf>
    <xf numFmtId="165" fontId="52" fillId="6" borderId="85" xfId="5" applyNumberFormat="1" applyFont="1" applyFill="1" applyBorder="1"/>
    <xf numFmtId="165" fontId="44" fillId="0" borderId="0" xfId="5" applyNumberFormat="1"/>
    <xf numFmtId="0" fontId="11" fillId="0" borderId="0" xfId="0" applyFont="1" applyAlignment="1">
      <alignment horizontal="left"/>
    </xf>
    <xf numFmtId="0" fontId="20" fillId="0" borderId="3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32" xfId="0" applyFont="1" applyBorder="1" applyAlignment="1">
      <alignment horizontal="left" vertical="center"/>
    </xf>
    <xf numFmtId="0" fontId="20" fillId="0" borderId="77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6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78" xfId="0" applyFont="1" applyBorder="1" applyAlignment="1">
      <alignment horizontal="center" vertical="top" wrapText="1"/>
    </xf>
    <xf numFmtId="0" fontId="20" fillId="0" borderId="64" xfId="0" applyFont="1" applyBorder="1" applyAlignment="1">
      <alignment horizontal="center" vertical="top" wrapText="1"/>
    </xf>
    <xf numFmtId="0" fontId="24" fillId="0" borderId="58" xfId="0" applyFont="1" applyBorder="1" applyAlignment="1">
      <alignment horizontal="left" vertical="top" wrapText="1"/>
    </xf>
    <xf numFmtId="0" fontId="24" fillId="0" borderId="59" xfId="0" applyFont="1" applyBorder="1" applyAlignment="1">
      <alignment horizontal="left" vertical="top" wrapText="1"/>
    </xf>
    <xf numFmtId="0" fontId="24" fillId="0" borderId="60" xfId="0" applyFont="1" applyBorder="1" applyAlignment="1">
      <alignment horizontal="left" vertical="top" wrapText="1"/>
    </xf>
    <xf numFmtId="0" fontId="24" fillId="0" borderId="61" xfId="0" applyFont="1" applyBorder="1" applyAlignment="1">
      <alignment horizontal="left" vertical="top" wrapText="1"/>
    </xf>
    <xf numFmtId="0" fontId="24" fillId="0" borderId="47" xfId="0" applyFont="1" applyBorder="1" applyAlignment="1">
      <alignment horizontal="left" vertical="top" wrapText="1"/>
    </xf>
    <xf numFmtId="0" fontId="24" fillId="0" borderId="62" xfId="0" applyFont="1" applyBorder="1" applyAlignment="1">
      <alignment horizontal="left" vertical="top" wrapText="1"/>
    </xf>
    <xf numFmtId="0" fontId="24" fillId="0" borderId="63" xfId="0" applyFont="1" applyBorder="1" applyAlignment="1">
      <alignment horizontal="left" vertical="top" wrapText="1"/>
    </xf>
    <xf numFmtId="0" fontId="24" fillId="0" borderId="64" xfId="0" applyFont="1" applyBorder="1" applyAlignment="1">
      <alignment horizontal="left" vertical="top" wrapText="1"/>
    </xf>
    <xf numFmtId="0" fontId="24" fillId="0" borderId="65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top"/>
    </xf>
    <xf numFmtId="0" fontId="21" fillId="0" borderId="6" xfId="0" applyFont="1" applyBorder="1" applyAlignment="1">
      <alignment horizontal="left" vertical="top"/>
    </xf>
    <xf numFmtId="0" fontId="21" fillId="0" borderId="3" xfId="0" applyFont="1" applyBorder="1" applyAlignment="1">
      <alignment horizontal="left" vertical="top"/>
    </xf>
    <xf numFmtId="0" fontId="22" fillId="0" borderId="3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top" wrapText="1"/>
    </xf>
    <xf numFmtId="0" fontId="20" fillId="0" borderId="80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25" fillId="0" borderId="43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top" wrapText="1"/>
    </xf>
    <xf numFmtId="0" fontId="20" fillId="0" borderId="41" xfId="0" applyFont="1" applyBorder="1" applyAlignment="1">
      <alignment horizontal="left" vertical="top" wrapText="1"/>
    </xf>
    <xf numFmtId="0" fontId="20" fillId="0" borderId="29" xfId="0" applyFont="1" applyBorder="1" applyAlignment="1">
      <alignment horizontal="left" vertical="top" wrapText="1"/>
    </xf>
    <xf numFmtId="0" fontId="20" fillId="0" borderId="35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top" wrapText="1"/>
    </xf>
    <xf numFmtId="0" fontId="20" fillId="0" borderId="44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1" fillId="0" borderId="81" xfId="0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1" fillId="0" borderId="72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1" fillId="0" borderId="73" xfId="0" applyFont="1" applyBorder="1" applyAlignment="1">
      <alignment horizontal="center"/>
    </xf>
    <xf numFmtId="0" fontId="21" fillId="0" borderId="74" xfId="0" applyFont="1" applyBorder="1" applyAlignment="1">
      <alignment horizontal="center"/>
    </xf>
    <xf numFmtId="0" fontId="21" fillId="0" borderId="75" xfId="0" applyFont="1" applyBorder="1" applyAlignment="1">
      <alignment horizontal="center"/>
    </xf>
    <xf numFmtId="0" fontId="21" fillId="0" borderId="76" xfId="0" applyFont="1" applyBorder="1" applyAlignment="1">
      <alignment horizontal="center"/>
    </xf>
    <xf numFmtId="0" fontId="20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1" fillId="0" borderId="3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31" fillId="3" borderId="0" xfId="0" applyFont="1" applyFill="1" applyAlignment="1">
      <alignment horizontal="right" vertical="top"/>
    </xf>
    <xf numFmtId="0" fontId="14" fillId="0" borderId="0" xfId="0" applyFont="1" applyAlignment="1">
      <alignment horizontal="center" wrapText="1"/>
    </xf>
    <xf numFmtId="0" fontId="37" fillId="2" borderId="0" xfId="3" applyFont="1" applyFill="1" applyBorder="1" applyAlignment="1" applyProtection="1">
      <alignment horizontal="left" vertical="top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88" xfId="0" applyFont="1" applyFill="1" applyBorder="1" applyAlignment="1">
      <alignment horizontal="center" vertical="center" wrapText="1"/>
    </xf>
    <xf numFmtId="0" fontId="1" fillId="3" borderId="89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top" wrapText="1"/>
    </xf>
    <xf numFmtId="0" fontId="1" fillId="3" borderId="53" xfId="0" applyFont="1" applyFill="1" applyBorder="1" applyAlignment="1">
      <alignment horizontal="center" vertical="top" wrapText="1"/>
    </xf>
    <xf numFmtId="0" fontId="1" fillId="3" borderId="38" xfId="0" applyFont="1" applyFill="1" applyBorder="1" applyAlignment="1">
      <alignment horizontal="center" vertical="top" wrapText="1"/>
    </xf>
    <xf numFmtId="0" fontId="1" fillId="3" borderId="55" xfId="0" applyFont="1" applyFill="1" applyBorder="1" applyAlignment="1">
      <alignment horizontal="center" vertical="top" wrapText="1"/>
    </xf>
    <xf numFmtId="0" fontId="0" fillId="3" borderId="21" xfId="0" applyFill="1" applyBorder="1" applyAlignment="1">
      <alignment horizontal="center" vertical="center" wrapText="1"/>
    </xf>
    <xf numFmtId="0" fontId="1" fillId="3" borderId="90" xfId="0" applyFont="1" applyFill="1" applyBorder="1" applyAlignment="1">
      <alignment horizontal="center" vertical="top" wrapText="1"/>
    </xf>
    <xf numFmtId="0" fontId="1" fillId="3" borderId="91" xfId="0" applyFont="1" applyFill="1" applyBorder="1" applyAlignment="1">
      <alignment horizontal="center" vertical="top" wrapText="1"/>
    </xf>
    <xf numFmtId="0" fontId="1" fillId="3" borderId="69" xfId="0" applyFont="1" applyFill="1" applyBorder="1" applyAlignment="1">
      <alignment horizontal="center" vertical="top" wrapText="1"/>
    </xf>
    <xf numFmtId="0" fontId="1" fillId="3" borderId="71" xfId="0" applyFont="1" applyFill="1" applyBorder="1" applyAlignment="1">
      <alignment horizontal="center" vertical="top" wrapText="1"/>
    </xf>
    <xf numFmtId="0" fontId="45" fillId="0" borderId="33" xfId="5" applyFont="1" applyBorder="1" applyAlignment="1">
      <alignment horizontal="center" wrapText="1"/>
    </xf>
    <xf numFmtId="0" fontId="45" fillId="0" borderId="39" xfId="5" applyFont="1" applyBorder="1" applyAlignment="1">
      <alignment horizontal="center" wrapText="1"/>
    </xf>
    <xf numFmtId="0" fontId="45" fillId="0" borderId="34" xfId="5" applyFont="1" applyBorder="1" applyAlignment="1">
      <alignment horizontal="center" wrapText="1"/>
    </xf>
    <xf numFmtId="0" fontId="46" fillId="0" borderId="0" xfId="5" applyFont="1" applyAlignment="1">
      <alignment horizontal="center" wrapText="1"/>
    </xf>
    <xf numFmtId="0" fontId="46" fillId="0" borderId="95" xfId="5" applyFont="1" applyBorder="1" applyAlignment="1">
      <alignment horizontal="center" wrapText="1"/>
    </xf>
    <xf numFmtId="0" fontId="3" fillId="0" borderId="96" xfId="5" applyFont="1" applyBorder="1" applyAlignment="1">
      <alignment horizontal="center"/>
    </xf>
    <xf numFmtId="49" fontId="3" fillId="0" borderId="100" xfId="5" applyNumberFormat="1" applyFont="1" applyBorder="1" applyAlignment="1">
      <alignment horizontal="center"/>
    </xf>
    <xf numFmtId="0" fontId="47" fillId="0" borderId="101" xfId="5" applyFont="1" applyBorder="1" applyAlignment="1">
      <alignment horizontal="center" shrinkToFit="1"/>
    </xf>
  </cellXfs>
  <cellStyles count="7"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2" xr:uid="{00000000-0005-0000-0000-000003000000}"/>
    <cellStyle name="Normální 4" xfId="4" xr:uid="{00000000-0005-0000-0000-000004000000}"/>
    <cellStyle name="normální_POL.XLS" xfId="5" xr:uid="{C7958BDE-B558-4E66-BAE8-892C53FC0208}"/>
    <cellStyle name="normální_Specifikace-Bj055a-PP" xfId="6" xr:uid="{6A5C204E-86E0-412E-96D8-ADAB272CF4EF}"/>
  </cellStyles>
  <dxfs count="0"/>
  <tableStyles count="0" defaultTableStyle="TableStyleMedium2" defaultPivotStyle="PivotStyleLight16"/>
  <colors>
    <mruColors>
      <color rgb="FF005284"/>
      <color rgb="FF00923F"/>
      <color rgb="FF193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35</xdr:row>
      <xdr:rowOff>19050</xdr:rowOff>
    </xdr:from>
    <xdr:ext cx="190500" cy="473529"/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67225" y="7762875"/>
          <a:ext cx="190500" cy="473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cs-CZ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/>
        </a:p>
      </xdr:txBody>
    </xdr:sp>
    <xdr:clientData/>
  </xdr:oneCellAnchor>
  <xdr:oneCellAnchor>
    <xdr:from>
      <xdr:col>21</xdr:col>
      <xdr:colOff>383898</xdr:colOff>
      <xdr:row>21</xdr:row>
      <xdr:rowOff>0</xdr:rowOff>
    </xdr:from>
    <xdr:ext cx="190500" cy="473529"/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8203923" y="4857750"/>
          <a:ext cx="190500" cy="473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cs-CZ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/>
        </a:p>
      </xdr:txBody>
    </xdr:sp>
    <xdr:clientData/>
  </xdr:oneCellAnchor>
  <xdr:twoCellAnchor>
    <xdr:from>
      <xdr:col>12</xdr:col>
      <xdr:colOff>589307</xdr:colOff>
      <xdr:row>41</xdr:row>
      <xdr:rowOff>176419</xdr:rowOff>
    </xdr:from>
    <xdr:to>
      <xdr:col>15</xdr:col>
      <xdr:colOff>10767</xdr:colOff>
      <xdr:row>44</xdr:row>
      <xdr:rowOff>34786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232" y="9644269"/>
          <a:ext cx="1002610" cy="429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76623</xdr:colOff>
      <xdr:row>41</xdr:row>
      <xdr:rowOff>176420</xdr:rowOff>
    </xdr:from>
    <xdr:to>
      <xdr:col>18</xdr:col>
      <xdr:colOff>72896</xdr:colOff>
      <xdr:row>44</xdr:row>
      <xdr:rowOff>33545</xdr:rowOff>
    </xdr:to>
    <xdr:pic>
      <xdr:nvPicPr>
        <xdr:cNvPr id="5" name="Obrázek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698" y="9644270"/>
          <a:ext cx="1196423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83737</xdr:colOff>
      <xdr:row>1</xdr:row>
      <xdr:rowOff>56522</xdr:rowOff>
    </xdr:from>
    <xdr:to>
      <xdr:col>7</xdr:col>
      <xdr:colOff>144633</xdr:colOff>
      <xdr:row>4</xdr:row>
      <xdr:rowOff>49976</xdr:rowOff>
    </xdr:to>
    <xdr:pic>
      <xdr:nvPicPr>
        <xdr:cNvPr id="6" name="Obrázek 5" descr="Popis: Logo KUNST - platné bez textu.gif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37" y="104147"/>
          <a:ext cx="1756346" cy="45065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38100</xdr:colOff>
      <xdr:row>32</xdr:row>
      <xdr:rowOff>66675</xdr:rowOff>
    </xdr:from>
    <xdr:to>
      <xdr:col>18</xdr:col>
      <xdr:colOff>180474</xdr:colOff>
      <xdr:row>35</xdr:row>
      <xdr:rowOff>153402</xdr:rowOff>
    </xdr:to>
    <xdr:pic>
      <xdr:nvPicPr>
        <xdr:cNvPr id="7" name="obrázek 19" descr="Logo KUNST - platné bez textu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7315200"/>
          <a:ext cx="2218824" cy="582027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14</xdr:col>
      <xdr:colOff>0</xdr:colOff>
      <xdr:row>35</xdr:row>
      <xdr:rowOff>19050</xdr:rowOff>
    </xdr:from>
    <xdr:ext cx="190500" cy="473529"/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7B11136F-0ADF-4468-B485-84A2873EE00F}"/>
            </a:ext>
          </a:extLst>
        </xdr:cNvPr>
        <xdr:cNvSpPr txBox="1">
          <a:spLocks noChangeArrowheads="1"/>
        </xdr:cNvSpPr>
      </xdr:nvSpPr>
      <xdr:spPr bwMode="auto">
        <a:xfrm>
          <a:off x="5004262" y="7783137"/>
          <a:ext cx="190500" cy="473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cs-CZ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80"/>
  <sheetViews>
    <sheetView view="pageBreakPreview" topLeftCell="A19" zoomScaleNormal="100" zoomScaleSheetLayoutView="100" workbookViewId="0">
      <selection activeCell="N42" sqref="N42"/>
    </sheetView>
  </sheetViews>
  <sheetFormatPr defaultColWidth="9.109375" defaultRowHeight="14.4" x14ac:dyDescent="0.25"/>
  <cols>
    <col min="1" max="1" width="2.109375" style="1" customWidth="1"/>
    <col min="2" max="3" width="1.6640625" style="1" customWidth="1"/>
    <col min="4" max="4" width="6.109375" style="1" customWidth="1"/>
    <col min="5" max="5" width="6.33203125" style="1" customWidth="1"/>
    <col min="6" max="6" width="5" style="1" customWidth="1"/>
    <col min="7" max="7" width="2.44140625" style="1" customWidth="1"/>
    <col min="8" max="8" width="3.5546875" style="1" customWidth="1"/>
    <col min="9" max="9" width="17.44140625" style="1" customWidth="1"/>
    <col min="10" max="10" width="2.5546875" style="1" customWidth="1"/>
    <col min="11" max="12" width="2.44140625" style="1" customWidth="1"/>
    <col min="13" max="13" width="10.5546875" style="1" customWidth="1"/>
    <col min="14" max="14" width="2.5546875" style="1" customWidth="1"/>
    <col min="15" max="15" width="10.5546875" style="1" customWidth="1"/>
    <col min="16" max="16" width="3.33203125" style="1" customWidth="1"/>
    <col min="17" max="17" width="9.109375" style="1"/>
    <col min="18" max="18" width="5.5546875" style="1" customWidth="1"/>
    <col min="19" max="19" width="3.44140625" style="1" customWidth="1"/>
    <col min="20" max="16384" width="9.109375" style="1"/>
  </cols>
  <sheetData>
    <row r="1" spans="1:26" ht="3.8" customHeight="1" x14ac:dyDescent="0.25">
      <c r="I1" s="167"/>
      <c r="J1" s="167"/>
      <c r="K1" s="168"/>
      <c r="L1" s="168"/>
      <c r="M1" s="395"/>
      <c r="N1" s="395"/>
      <c r="O1" s="395"/>
      <c r="P1" s="395"/>
      <c r="Q1" s="395"/>
      <c r="R1" s="395"/>
      <c r="S1" s="169"/>
    </row>
    <row r="2" spans="1:26" ht="11.95" customHeight="1" x14ac:dyDescent="0.25">
      <c r="C2" s="2"/>
      <c r="D2" s="2"/>
      <c r="E2" s="2"/>
      <c r="F2" s="2"/>
      <c r="G2" s="2"/>
      <c r="H2" s="2"/>
      <c r="I2" s="167"/>
      <c r="J2" s="167"/>
      <c r="K2" s="395" t="s">
        <v>15</v>
      </c>
      <c r="L2" s="395"/>
      <c r="M2" s="395"/>
      <c r="N2" s="395"/>
      <c r="O2" s="395"/>
      <c r="P2" s="395"/>
      <c r="Q2" s="395"/>
      <c r="R2" s="395"/>
      <c r="S2" s="169"/>
    </row>
    <row r="3" spans="1:26" ht="11.95" customHeight="1" x14ac:dyDescent="0.25">
      <c r="C3" s="2"/>
      <c r="D3" s="2"/>
      <c r="E3" s="2"/>
      <c r="F3" s="2"/>
      <c r="G3" s="2"/>
      <c r="H3" s="2"/>
      <c r="I3" s="167"/>
      <c r="J3" s="167"/>
      <c r="K3" s="168"/>
      <c r="L3" s="168"/>
      <c r="M3" s="395" t="s">
        <v>16</v>
      </c>
      <c r="N3" s="395"/>
      <c r="O3" s="395"/>
      <c r="P3" s="395"/>
      <c r="Q3" s="395"/>
      <c r="R3" s="395"/>
      <c r="S3" s="169"/>
      <c r="U3" s="396" t="s">
        <v>31</v>
      </c>
      <c r="V3" s="396"/>
      <c r="W3" s="396"/>
      <c r="X3" s="396"/>
      <c r="Y3" s="396"/>
      <c r="Z3" s="396"/>
    </row>
    <row r="4" spans="1:26" ht="11.95" customHeight="1" x14ac:dyDescent="0.25">
      <c r="C4" s="2"/>
      <c r="D4" s="2"/>
      <c r="E4" s="2"/>
      <c r="F4" s="2"/>
      <c r="G4" s="2"/>
      <c r="H4" s="2"/>
      <c r="I4" s="167"/>
      <c r="J4" s="167"/>
      <c r="K4" s="168"/>
      <c r="L4" s="168"/>
      <c r="M4" s="395" t="s">
        <v>14</v>
      </c>
      <c r="N4" s="395"/>
      <c r="O4" s="395"/>
      <c r="P4" s="395"/>
      <c r="Q4" s="395"/>
      <c r="R4" s="395"/>
      <c r="S4" s="169"/>
      <c r="U4" s="396"/>
      <c r="V4" s="396"/>
      <c r="W4" s="396"/>
      <c r="X4" s="396"/>
      <c r="Y4" s="396"/>
      <c r="Z4" s="396"/>
    </row>
    <row r="5" spans="1:26" ht="11.95" customHeight="1" x14ac:dyDescent="0.25">
      <c r="I5" s="167"/>
      <c r="J5" s="167"/>
      <c r="K5" s="168"/>
      <c r="L5" s="168"/>
      <c r="M5" s="395"/>
      <c r="N5" s="395"/>
      <c r="O5" s="395"/>
      <c r="P5" s="395"/>
      <c r="Q5" s="395"/>
      <c r="R5" s="395"/>
      <c r="S5" s="169"/>
      <c r="U5" s="396"/>
      <c r="V5" s="396"/>
      <c r="W5" s="396"/>
      <c r="X5" s="396"/>
      <c r="Y5" s="396"/>
      <c r="Z5" s="396"/>
    </row>
    <row r="6" spans="1:26" ht="6.75" customHeight="1" x14ac:dyDescent="0.25">
      <c r="A6" s="167"/>
      <c r="B6" s="167"/>
      <c r="C6" s="167"/>
      <c r="D6" s="167"/>
      <c r="E6" s="167"/>
      <c r="F6" s="167"/>
      <c r="G6" s="167"/>
      <c r="H6" s="167"/>
      <c r="U6" s="396"/>
      <c r="V6" s="396"/>
      <c r="W6" s="396"/>
      <c r="X6" s="396"/>
      <c r="Y6" s="396"/>
      <c r="Z6" s="396"/>
    </row>
    <row r="10" spans="1:26" ht="28.15" x14ac:dyDescent="0.4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33"/>
    </row>
    <row r="11" spans="1:26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1:26" ht="29.3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1:26" x14ac:dyDescent="0.2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26" ht="34.549999999999997" customHeight="1" x14ac:dyDescent="0.6">
      <c r="B14" s="23"/>
      <c r="C14" s="23"/>
      <c r="D14" s="23"/>
      <c r="E14" s="24"/>
      <c r="F14" s="24"/>
      <c r="G14" s="24"/>
      <c r="H14" s="24"/>
      <c r="I14" s="24"/>
      <c r="J14" s="24"/>
      <c r="K14" s="32" t="s">
        <v>78</v>
      </c>
      <c r="L14" s="24"/>
      <c r="M14" s="24"/>
      <c r="N14" s="24"/>
      <c r="O14" s="24"/>
      <c r="P14" s="24"/>
      <c r="Q14" s="23"/>
      <c r="R14" s="23"/>
      <c r="S14" s="34"/>
    </row>
    <row r="15" spans="1:26" ht="38.950000000000003" customHeight="1" x14ac:dyDescent="0.6">
      <c r="B15" s="23"/>
      <c r="C15" s="23"/>
      <c r="D15" s="23"/>
      <c r="E15" s="23"/>
      <c r="F15" s="23"/>
      <c r="G15" s="23"/>
      <c r="H15" s="23"/>
      <c r="I15" s="23"/>
      <c r="J15" s="23"/>
      <c r="K15" s="32" t="s">
        <v>79</v>
      </c>
      <c r="L15" s="23"/>
      <c r="M15" s="23"/>
      <c r="N15" s="23"/>
      <c r="O15" s="23"/>
      <c r="P15" s="23"/>
      <c r="Q15" s="23"/>
      <c r="R15" s="23"/>
      <c r="S15" s="34"/>
    </row>
    <row r="16" spans="1:26" ht="36" x14ac:dyDescent="0.6">
      <c r="B16" s="23"/>
      <c r="C16" s="23"/>
      <c r="D16" s="24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  <c r="R16" s="24"/>
    </row>
    <row r="17" spans="1:23" ht="28.15" customHeight="1" x14ac:dyDescent="0.25">
      <c r="B17" s="23"/>
      <c r="C17" s="23"/>
      <c r="D17" s="23"/>
      <c r="E17" s="394" t="s">
        <v>90</v>
      </c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23"/>
    </row>
    <row r="18" spans="1:23" x14ac:dyDescent="0.25">
      <c r="B18" s="23"/>
      <c r="C18" s="23"/>
      <c r="D18" s="23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23"/>
    </row>
    <row r="19" spans="1:23" ht="15.05" customHeight="1" x14ac:dyDescent="0.25">
      <c r="B19" s="23"/>
      <c r="C19" s="25"/>
      <c r="D19" s="25"/>
      <c r="E19" s="394"/>
      <c r="F19" s="394"/>
      <c r="G19" s="394"/>
      <c r="H19" s="394"/>
      <c r="I19" s="394"/>
      <c r="J19" s="394"/>
      <c r="K19" s="394"/>
      <c r="L19" s="394"/>
      <c r="M19" s="394"/>
      <c r="N19" s="394"/>
      <c r="O19" s="394"/>
      <c r="P19" s="394"/>
      <c r="Q19" s="394"/>
      <c r="R19" s="25"/>
    </row>
    <row r="20" spans="1:23" ht="15.05" customHeight="1" x14ac:dyDescent="0.25">
      <c r="B20" s="19" t="s">
        <v>31</v>
      </c>
      <c r="C20" s="27"/>
      <c r="D20" s="27"/>
      <c r="E20" s="394"/>
      <c r="F20" s="394"/>
      <c r="G20" s="394"/>
      <c r="H20" s="394"/>
      <c r="I20" s="394"/>
      <c r="J20" s="394"/>
      <c r="K20" s="394"/>
      <c r="L20" s="394"/>
      <c r="M20" s="394"/>
      <c r="N20" s="394"/>
      <c r="O20" s="394"/>
      <c r="P20" s="394"/>
      <c r="Q20" s="394"/>
      <c r="R20" s="25"/>
    </row>
    <row r="21" spans="1:23" ht="15.05" customHeight="1" x14ac:dyDescent="0.25">
      <c r="B21" s="19" t="s">
        <v>31</v>
      </c>
      <c r="C21" s="28"/>
      <c r="D21" s="28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23" x14ac:dyDescent="0.25">
      <c r="B22" s="19" t="s">
        <v>31</v>
      </c>
      <c r="C22" s="19"/>
      <c r="D22" s="1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1:23" x14ac:dyDescent="0.25">
      <c r="B23" s="19" t="s">
        <v>31</v>
      </c>
      <c r="C23" s="19"/>
      <c r="D23" s="19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23" x14ac:dyDescent="0.25">
      <c r="B24" s="19" t="s">
        <v>31</v>
      </c>
      <c r="C24" s="19"/>
      <c r="D24" s="19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23" x14ac:dyDescent="0.25">
      <c r="B25" s="19" t="s">
        <v>31</v>
      </c>
      <c r="C25" s="19"/>
      <c r="D25" s="19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</row>
    <row r="26" spans="1:23" x14ac:dyDescent="0.25">
      <c r="B26" s="19" t="s">
        <v>31</v>
      </c>
      <c r="C26" s="19"/>
      <c r="D26" s="19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23" ht="20.149999999999999" customHeight="1" thickBot="1" x14ac:dyDescent="0.3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T27" s="21"/>
      <c r="U27" s="21"/>
      <c r="V27" s="21"/>
      <c r="W27" s="21"/>
    </row>
    <row r="28" spans="1:23" ht="20.149999999999999" customHeight="1" x14ac:dyDescent="0.25">
      <c r="A28" s="391" t="s">
        <v>50</v>
      </c>
      <c r="B28" s="386"/>
      <c r="C28" s="386"/>
      <c r="D28" s="386"/>
      <c r="E28" s="392"/>
      <c r="F28" s="392"/>
      <c r="G28" s="392"/>
      <c r="H28" s="392"/>
      <c r="I28" s="36"/>
      <c r="J28" s="392"/>
      <c r="K28" s="392"/>
      <c r="L28" s="392"/>
      <c r="M28" s="392"/>
      <c r="N28" s="392"/>
      <c r="O28" s="392"/>
      <c r="P28" s="392"/>
      <c r="Q28" s="392"/>
      <c r="R28" s="392"/>
      <c r="S28" s="393"/>
      <c r="T28" s="21"/>
      <c r="U28" s="21"/>
      <c r="V28" s="21"/>
      <c r="W28" s="21"/>
    </row>
    <row r="29" spans="1:23" ht="20.149999999999999" customHeight="1" x14ac:dyDescent="0.25">
      <c r="A29" s="388" t="s">
        <v>49</v>
      </c>
      <c r="B29" s="389"/>
      <c r="C29" s="389"/>
      <c r="D29" s="389"/>
      <c r="E29" s="381"/>
      <c r="F29" s="381"/>
      <c r="G29" s="381"/>
      <c r="H29" s="381"/>
      <c r="I29" s="35"/>
      <c r="J29" s="381"/>
      <c r="K29" s="381"/>
      <c r="L29" s="381"/>
      <c r="M29" s="381"/>
      <c r="N29" s="381"/>
      <c r="O29" s="381"/>
      <c r="P29" s="381"/>
      <c r="Q29" s="381"/>
      <c r="R29" s="381"/>
      <c r="S29" s="390"/>
      <c r="T29" s="21"/>
      <c r="U29" s="21"/>
      <c r="V29" s="21"/>
      <c r="W29" s="21"/>
    </row>
    <row r="30" spans="1:23" ht="20.149999999999999" customHeight="1" thickBot="1" x14ac:dyDescent="0.3">
      <c r="A30" s="382" t="s">
        <v>40</v>
      </c>
      <c r="B30" s="361"/>
      <c r="C30" s="361"/>
      <c r="D30" s="361"/>
      <c r="E30" s="361" t="s">
        <v>47</v>
      </c>
      <c r="F30" s="361"/>
      <c r="G30" s="361"/>
      <c r="H30" s="361"/>
      <c r="I30" s="74" t="s">
        <v>48</v>
      </c>
      <c r="J30" s="361" t="s">
        <v>46</v>
      </c>
      <c r="K30" s="361"/>
      <c r="L30" s="361"/>
      <c r="M30" s="361"/>
      <c r="N30" s="361"/>
      <c r="O30" s="361"/>
      <c r="P30" s="361"/>
      <c r="Q30" s="361"/>
      <c r="R30" s="361"/>
      <c r="S30" s="362"/>
      <c r="T30" s="20"/>
      <c r="U30" s="20"/>
      <c r="V30" s="22"/>
      <c r="W30" s="21"/>
    </row>
    <row r="31" spans="1:23" ht="20.149999999999999" customHeight="1" x14ac:dyDescent="0.25">
      <c r="A31" s="383" t="s">
        <v>63</v>
      </c>
      <c r="B31" s="384"/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5" t="s">
        <v>64</v>
      </c>
      <c r="O31" s="385"/>
      <c r="P31" s="386"/>
      <c r="Q31" s="386"/>
      <c r="R31" s="386"/>
      <c r="S31" s="387"/>
    </row>
    <row r="32" spans="1:23" ht="20.149999999999999" customHeight="1" thickBot="1" x14ac:dyDescent="0.3">
      <c r="A32" s="358"/>
      <c r="B32" s="359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60" t="s">
        <v>65</v>
      </c>
      <c r="O32" s="360"/>
      <c r="P32" s="361"/>
      <c r="Q32" s="361"/>
      <c r="R32" s="361"/>
      <c r="S32" s="362"/>
    </row>
    <row r="33" spans="1:21" ht="20.149999999999999" customHeight="1" x14ac:dyDescent="0.25">
      <c r="A33" s="363" t="s">
        <v>85</v>
      </c>
      <c r="B33" s="364"/>
      <c r="C33" s="364"/>
      <c r="D33" s="364"/>
      <c r="E33" s="365" t="s">
        <v>250</v>
      </c>
      <c r="F33" s="365"/>
      <c r="G33" s="365"/>
      <c r="H33" s="365"/>
      <c r="I33" s="38"/>
      <c r="J33" s="366" t="s">
        <v>87</v>
      </c>
      <c r="K33" s="366"/>
      <c r="L33" s="366"/>
      <c r="M33" s="367"/>
      <c r="N33" s="370"/>
      <c r="O33" s="371"/>
      <c r="P33" s="371"/>
      <c r="Q33" s="371"/>
      <c r="R33" s="371"/>
      <c r="S33" s="372"/>
    </row>
    <row r="34" spans="1:21" ht="10.15" customHeight="1" x14ac:dyDescent="0.25">
      <c r="A34" s="379" t="s">
        <v>86</v>
      </c>
      <c r="B34" s="344"/>
      <c r="C34" s="344"/>
      <c r="D34" s="344"/>
      <c r="E34" s="380" t="s">
        <v>250</v>
      </c>
      <c r="F34" s="380"/>
      <c r="G34" s="380"/>
      <c r="H34" s="380"/>
      <c r="I34" s="381"/>
      <c r="J34" s="368"/>
      <c r="K34" s="368"/>
      <c r="L34" s="368"/>
      <c r="M34" s="369"/>
      <c r="N34" s="373"/>
      <c r="O34" s="374"/>
      <c r="P34" s="374"/>
      <c r="Q34" s="374"/>
      <c r="R34" s="374"/>
      <c r="S34" s="375"/>
    </row>
    <row r="35" spans="1:21" ht="10.15" customHeight="1" x14ac:dyDescent="0.25">
      <c r="A35" s="379"/>
      <c r="B35" s="344"/>
      <c r="C35" s="344"/>
      <c r="D35" s="344"/>
      <c r="E35" s="380"/>
      <c r="F35" s="380"/>
      <c r="G35" s="380"/>
      <c r="H35" s="380"/>
      <c r="I35" s="381"/>
      <c r="J35" s="368" t="s">
        <v>88</v>
      </c>
      <c r="K35" s="368"/>
      <c r="L35" s="368"/>
      <c r="M35" s="369"/>
      <c r="N35" s="373"/>
      <c r="O35" s="374"/>
      <c r="P35" s="374"/>
      <c r="Q35" s="374"/>
      <c r="R35" s="374"/>
      <c r="S35" s="375"/>
    </row>
    <row r="36" spans="1:21" ht="20.149999999999999" customHeight="1" thickBot="1" x14ac:dyDescent="0.3">
      <c r="A36" s="379" t="s">
        <v>39</v>
      </c>
      <c r="B36" s="344"/>
      <c r="C36" s="344"/>
      <c r="D36" s="344"/>
      <c r="E36" s="380" t="s">
        <v>250</v>
      </c>
      <c r="F36" s="380"/>
      <c r="G36" s="380"/>
      <c r="H36" s="380"/>
      <c r="I36" s="37"/>
      <c r="J36" s="368"/>
      <c r="K36" s="368"/>
      <c r="L36" s="368"/>
      <c r="M36" s="369"/>
      <c r="N36" s="376"/>
      <c r="O36" s="377"/>
      <c r="P36" s="377"/>
      <c r="Q36" s="377"/>
      <c r="R36" s="377"/>
      <c r="S36" s="378"/>
    </row>
    <row r="37" spans="1:21" ht="26.2" customHeight="1" x14ac:dyDescent="0.25">
      <c r="A37" s="325" t="s">
        <v>42</v>
      </c>
      <c r="B37" s="326"/>
      <c r="C37" s="326"/>
      <c r="D37" s="326"/>
      <c r="E37" s="327" t="s">
        <v>89</v>
      </c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8"/>
    </row>
    <row r="38" spans="1:21" ht="20.3" customHeight="1" x14ac:dyDescent="0.25">
      <c r="A38" s="329" t="s">
        <v>41</v>
      </c>
      <c r="B38" s="330"/>
      <c r="C38" s="330"/>
      <c r="D38" s="335" t="s">
        <v>91</v>
      </c>
      <c r="E38" s="336"/>
      <c r="F38" s="336"/>
      <c r="G38" s="336"/>
      <c r="H38" s="336"/>
      <c r="I38" s="336"/>
      <c r="J38" s="336"/>
      <c r="K38" s="336"/>
      <c r="L38" s="336"/>
      <c r="M38" s="337"/>
      <c r="N38" s="344" t="s">
        <v>35</v>
      </c>
      <c r="O38" s="344"/>
      <c r="P38" s="345" t="s">
        <v>38</v>
      </c>
      <c r="Q38" s="345"/>
      <c r="R38" s="346" t="s">
        <v>34</v>
      </c>
      <c r="S38" s="347"/>
    </row>
    <row r="39" spans="1:21" ht="20.3" customHeight="1" x14ac:dyDescent="0.25">
      <c r="A39" s="331"/>
      <c r="B39" s="332"/>
      <c r="C39" s="332"/>
      <c r="D39" s="338"/>
      <c r="E39" s="339"/>
      <c r="F39" s="339"/>
      <c r="G39" s="339"/>
      <c r="H39" s="339"/>
      <c r="I39" s="339"/>
      <c r="J39" s="339"/>
      <c r="K39" s="339"/>
      <c r="L39" s="339"/>
      <c r="M39" s="340"/>
      <c r="N39" s="344" t="s">
        <v>36</v>
      </c>
      <c r="O39" s="344"/>
      <c r="P39" s="349" t="s">
        <v>44</v>
      </c>
      <c r="Q39" s="349"/>
      <c r="R39" s="348"/>
      <c r="S39" s="347"/>
    </row>
    <row r="40" spans="1:21" ht="20.3" customHeight="1" thickBot="1" x14ac:dyDescent="0.3">
      <c r="A40" s="333"/>
      <c r="B40" s="334"/>
      <c r="C40" s="334"/>
      <c r="D40" s="341"/>
      <c r="E40" s="342"/>
      <c r="F40" s="342"/>
      <c r="G40" s="342"/>
      <c r="H40" s="342"/>
      <c r="I40" s="342"/>
      <c r="J40" s="342"/>
      <c r="K40" s="342"/>
      <c r="L40" s="342"/>
      <c r="M40" s="343"/>
      <c r="N40" s="344" t="s">
        <v>37</v>
      </c>
      <c r="O40" s="344"/>
      <c r="P40" s="349"/>
      <c r="Q40" s="349"/>
      <c r="R40" s="348"/>
      <c r="S40" s="347"/>
    </row>
    <row r="41" spans="1:21" ht="29.3" customHeight="1" thickBot="1" x14ac:dyDescent="0.3">
      <c r="A41" s="350" t="s">
        <v>43</v>
      </c>
      <c r="B41" s="351"/>
      <c r="C41" s="351"/>
      <c r="D41" s="352" t="s">
        <v>83</v>
      </c>
      <c r="E41" s="353"/>
      <c r="F41" s="353"/>
      <c r="G41" s="353"/>
      <c r="H41" s="353"/>
      <c r="I41" s="353"/>
      <c r="J41" s="353"/>
      <c r="K41" s="353"/>
      <c r="L41" s="353"/>
      <c r="M41" s="354"/>
      <c r="N41" s="355" t="s">
        <v>299</v>
      </c>
      <c r="O41" s="356"/>
      <c r="P41" s="356"/>
      <c r="Q41" s="356"/>
      <c r="R41" s="356"/>
      <c r="S41" s="357"/>
    </row>
    <row r="42" spans="1:21" ht="15.05" customHeight="1" x14ac:dyDescent="0.25">
      <c r="A42" s="158"/>
      <c r="B42" s="159" t="s">
        <v>17</v>
      </c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60"/>
    </row>
    <row r="43" spans="1:21" ht="15.05" customHeight="1" x14ac:dyDescent="0.25">
      <c r="A43" s="161"/>
      <c r="B43" s="162" t="s">
        <v>19</v>
      </c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3"/>
    </row>
    <row r="44" spans="1:21" ht="15.05" customHeight="1" x14ac:dyDescent="0.25">
      <c r="A44" s="161"/>
      <c r="B44" s="162" t="s">
        <v>18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3"/>
    </row>
    <row r="45" spans="1:21" ht="15.05" thickBot="1" x14ac:dyDescent="0.3">
      <c r="A45" s="164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6"/>
    </row>
    <row r="48" spans="1:21" ht="36" x14ac:dyDescent="0.6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51" spans="1:18" ht="15.05" x14ac:dyDescent="0.25">
      <c r="A51" s="3"/>
      <c r="B51" s="3"/>
      <c r="C51" s="3"/>
      <c r="D51" s="324"/>
      <c r="E51" s="324"/>
      <c r="F51" s="324"/>
      <c r="G51" s="324"/>
      <c r="H51" s="75"/>
      <c r="I51" s="75"/>
      <c r="J51" s="75"/>
      <c r="K51" s="75"/>
      <c r="L51" s="75"/>
      <c r="M51" s="75"/>
      <c r="N51" s="3"/>
      <c r="O51" s="3"/>
      <c r="P51" s="3"/>
      <c r="Q51" s="3"/>
      <c r="R51" s="3"/>
    </row>
    <row r="52" spans="1:18" ht="15.05" x14ac:dyDescent="0.25">
      <c r="A52" s="3"/>
      <c r="B52" s="3"/>
      <c r="C52" s="3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3"/>
      <c r="O52" s="3"/>
      <c r="P52" s="3"/>
      <c r="Q52" s="3"/>
      <c r="R52" s="3"/>
    </row>
    <row r="53" spans="1:18" ht="15.05" x14ac:dyDescent="0.25">
      <c r="A53" s="3"/>
      <c r="B53" s="3"/>
      <c r="C53" s="3"/>
      <c r="D53" s="324"/>
      <c r="E53" s="324"/>
      <c r="F53" s="324"/>
      <c r="G53" s="324"/>
      <c r="H53" s="75"/>
      <c r="I53" s="75"/>
      <c r="J53" s="75"/>
      <c r="K53" s="75"/>
      <c r="L53" s="75"/>
      <c r="M53" s="75"/>
      <c r="N53" s="3"/>
      <c r="O53" s="3"/>
      <c r="P53" s="3"/>
      <c r="Q53" s="3"/>
      <c r="R53" s="3"/>
    </row>
    <row r="54" spans="1:18" ht="15.05" x14ac:dyDescent="0.25">
      <c r="A54" s="3"/>
      <c r="B54" s="3"/>
      <c r="C54" s="3"/>
      <c r="D54" s="3"/>
      <c r="E54" s="3"/>
      <c r="F54" s="3"/>
      <c r="G54" s="3"/>
      <c r="H54" s="3"/>
      <c r="I54" s="75"/>
      <c r="J54" s="75"/>
      <c r="K54" s="75"/>
      <c r="L54" s="75"/>
      <c r="M54" s="75"/>
      <c r="N54" s="3"/>
      <c r="O54" s="3"/>
      <c r="P54" s="3"/>
      <c r="Q54" s="3"/>
      <c r="R54" s="3"/>
    </row>
    <row r="55" spans="1:18" ht="15.05" x14ac:dyDescent="0.25">
      <c r="A55" s="3"/>
      <c r="B55" s="3"/>
      <c r="C55" s="3"/>
      <c r="D55" s="324"/>
      <c r="E55" s="324"/>
      <c r="F55" s="324"/>
      <c r="G55" s="324"/>
      <c r="H55" s="75"/>
      <c r="I55" s="75"/>
      <c r="J55" s="75"/>
      <c r="K55" s="75"/>
      <c r="L55" s="75"/>
      <c r="M55" s="75"/>
      <c r="N55" s="3"/>
      <c r="O55" s="3"/>
      <c r="P55" s="3"/>
      <c r="Q55" s="3"/>
      <c r="R55" s="3"/>
    </row>
    <row r="56" spans="1:18" ht="15.05" x14ac:dyDescent="0.25">
      <c r="A56" s="3"/>
      <c r="B56" s="3"/>
      <c r="C56" s="3"/>
      <c r="D56" s="3"/>
      <c r="E56" s="3"/>
      <c r="F56" s="3"/>
      <c r="G56" s="3"/>
      <c r="H56" s="3"/>
      <c r="I56" s="75"/>
      <c r="J56" s="75"/>
      <c r="K56" s="75"/>
      <c r="L56" s="75"/>
      <c r="M56" s="75"/>
      <c r="N56" s="3"/>
      <c r="O56" s="3"/>
      <c r="P56" s="3"/>
      <c r="Q56" s="3"/>
      <c r="R56" s="3"/>
    </row>
    <row r="57" spans="1:18" ht="15.05" x14ac:dyDescent="0.25">
      <c r="A57" s="3"/>
      <c r="B57" s="3"/>
      <c r="C57" s="3"/>
      <c r="D57" s="324"/>
      <c r="E57" s="324"/>
      <c r="F57" s="324"/>
      <c r="G57" s="324"/>
      <c r="H57" s="75"/>
      <c r="I57" s="75"/>
      <c r="J57" s="75"/>
      <c r="K57" s="75"/>
      <c r="L57" s="75"/>
      <c r="M57" s="75"/>
      <c r="N57" s="3"/>
      <c r="O57" s="3"/>
      <c r="P57" s="3"/>
      <c r="Q57" s="3"/>
      <c r="R57" s="3"/>
    </row>
    <row r="58" spans="1:18" ht="15.05" x14ac:dyDescent="0.25">
      <c r="A58" s="3"/>
      <c r="B58" s="3"/>
      <c r="C58" s="3"/>
      <c r="D58" s="3"/>
      <c r="E58" s="3"/>
      <c r="F58" s="3"/>
      <c r="G58" s="3"/>
      <c r="H58" s="3"/>
      <c r="I58" s="75"/>
      <c r="J58" s="75"/>
      <c r="K58" s="75"/>
      <c r="L58" s="75"/>
      <c r="M58" s="75"/>
      <c r="N58" s="3"/>
      <c r="O58" s="3"/>
      <c r="P58" s="3"/>
      <c r="Q58" s="3"/>
      <c r="R58" s="3"/>
    </row>
    <row r="59" spans="1:18" ht="15.05" x14ac:dyDescent="0.25">
      <c r="A59" s="3"/>
      <c r="B59" s="3"/>
      <c r="C59" s="3"/>
      <c r="D59" s="324"/>
      <c r="E59" s="324"/>
      <c r="F59" s="324"/>
      <c r="G59" s="324"/>
      <c r="H59" s="75"/>
      <c r="I59" s="75"/>
      <c r="J59" s="75"/>
      <c r="K59" s="75"/>
      <c r="L59" s="75"/>
      <c r="M59" s="75"/>
      <c r="N59" s="3"/>
      <c r="O59" s="3"/>
      <c r="P59" s="3"/>
      <c r="Q59" s="3"/>
      <c r="R59" s="3"/>
    </row>
    <row r="60" spans="1:18" ht="15.05" x14ac:dyDescent="0.25">
      <c r="A60" s="3"/>
      <c r="B60" s="3"/>
      <c r="C60" s="3"/>
      <c r="D60" s="3"/>
      <c r="E60" s="3"/>
      <c r="F60" s="3"/>
      <c r="G60" s="3"/>
      <c r="H60" s="3"/>
      <c r="I60" s="75"/>
      <c r="J60" s="75"/>
      <c r="K60" s="75"/>
      <c r="L60" s="75"/>
      <c r="M60" s="75"/>
      <c r="N60" s="3"/>
      <c r="O60" s="3"/>
      <c r="P60" s="3"/>
      <c r="Q60" s="3"/>
      <c r="R60" s="3"/>
    </row>
    <row r="61" spans="1:18" ht="15.05" x14ac:dyDescent="0.25">
      <c r="A61" s="3"/>
      <c r="B61" s="3"/>
      <c r="C61" s="3"/>
      <c r="D61" s="324"/>
      <c r="E61" s="324"/>
      <c r="F61" s="324"/>
      <c r="G61" s="324"/>
      <c r="H61" s="75"/>
      <c r="I61" s="75"/>
      <c r="J61" s="75"/>
      <c r="K61" s="75"/>
      <c r="L61" s="75"/>
      <c r="M61" s="75"/>
      <c r="N61" s="3"/>
      <c r="O61" s="3"/>
      <c r="P61" s="3"/>
      <c r="Q61" s="3"/>
      <c r="R61" s="3"/>
    </row>
    <row r="62" spans="1:18" ht="15.05" x14ac:dyDescent="0.25">
      <c r="A62" s="3"/>
      <c r="B62" s="3"/>
      <c r="C62" s="3"/>
      <c r="D62" s="3"/>
      <c r="E62" s="3"/>
      <c r="F62" s="3"/>
      <c r="G62" s="3"/>
      <c r="H62" s="3"/>
      <c r="I62" s="75"/>
      <c r="J62" s="75"/>
      <c r="K62" s="75"/>
      <c r="L62" s="75"/>
      <c r="M62" s="75"/>
      <c r="N62" s="3"/>
      <c r="O62" s="3"/>
      <c r="P62" s="3"/>
      <c r="Q62" s="3"/>
      <c r="R62" s="3"/>
    </row>
    <row r="63" spans="1:18" ht="15.05" x14ac:dyDescent="0.25">
      <c r="A63" s="3"/>
      <c r="B63" s="3"/>
      <c r="C63" s="3"/>
      <c r="D63" s="324"/>
      <c r="E63" s="324"/>
      <c r="F63" s="324"/>
      <c r="G63" s="324"/>
      <c r="H63" s="75"/>
      <c r="I63" s="75"/>
      <c r="J63" s="75"/>
      <c r="K63" s="75"/>
      <c r="L63" s="75"/>
      <c r="M63" s="75"/>
      <c r="N63" s="3"/>
      <c r="O63" s="3"/>
      <c r="P63" s="3"/>
      <c r="Q63" s="3"/>
      <c r="R63" s="3"/>
    </row>
    <row r="64" spans="1:18" ht="15.05" x14ac:dyDescent="0.25">
      <c r="A64" s="3"/>
      <c r="B64" s="3"/>
      <c r="C64" s="3"/>
      <c r="D64" s="3"/>
      <c r="E64" s="3"/>
      <c r="F64" s="3"/>
      <c r="G64" s="3"/>
      <c r="H64" s="3"/>
      <c r="I64" s="75"/>
      <c r="J64" s="75"/>
      <c r="K64" s="75"/>
      <c r="L64" s="75"/>
      <c r="M64" s="75"/>
      <c r="N64" s="3"/>
      <c r="O64" s="3"/>
      <c r="P64" s="3"/>
      <c r="Q64" s="3"/>
      <c r="R64" s="3"/>
    </row>
    <row r="65" spans="1:18" ht="15.05" x14ac:dyDescent="0.25">
      <c r="A65" s="3"/>
      <c r="B65" s="3"/>
      <c r="C65" s="3"/>
      <c r="D65" s="324"/>
      <c r="E65" s="324"/>
      <c r="F65" s="324"/>
      <c r="G65" s="324"/>
      <c r="H65" s="75"/>
      <c r="I65" s="4"/>
      <c r="J65" s="4"/>
      <c r="K65" s="4"/>
      <c r="L65" s="4"/>
      <c r="M65" s="4"/>
      <c r="N65" s="3"/>
      <c r="O65" s="3"/>
      <c r="P65" s="3"/>
      <c r="Q65" s="3"/>
      <c r="R65" s="3"/>
    </row>
    <row r="66" spans="1:18" ht="15.05" x14ac:dyDescent="0.25">
      <c r="A66" s="3"/>
      <c r="B66" s="3"/>
      <c r="C66" s="3"/>
      <c r="D66" s="3"/>
      <c r="E66" s="3"/>
      <c r="F66" s="3"/>
      <c r="G66" s="3"/>
      <c r="H66" s="3"/>
      <c r="I66" s="75"/>
      <c r="J66" s="75"/>
      <c r="K66" s="75"/>
      <c r="L66" s="75"/>
      <c r="M66" s="75"/>
      <c r="N66" s="3"/>
      <c r="O66" s="3"/>
      <c r="P66" s="3"/>
      <c r="Q66" s="3"/>
      <c r="R66" s="3"/>
    </row>
    <row r="67" spans="1:18" ht="15.05" x14ac:dyDescent="0.25">
      <c r="A67" s="3"/>
      <c r="B67" s="3"/>
      <c r="C67" s="3"/>
      <c r="D67" s="3"/>
      <c r="E67" s="3"/>
      <c r="F67" s="3"/>
      <c r="G67" s="3"/>
      <c r="H67" s="3"/>
      <c r="I67" s="75"/>
      <c r="J67" s="75"/>
      <c r="K67" s="75"/>
      <c r="L67" s="75"/>
      <c r="M67" s="75"/>
      <c r="N67" s="3"/>
      <c r="O67" s="3"/>
      <c r="P67" s="3"/>
      <c r="Q67" s="3"/>
      <c r="R67" s="3"/>
    </row>
    <row r="68" spans="1:18" ht="15.05" x14ac:dyDescent="0.25">
      <c r="A68" s="3"/>
      <c r="B68" s="3"/>
      <c r="C68" s="3"/>
      <c r="D68" s="3"/>
      <c r="E68" s="3"/>
      <c r="F68" s="3"/>
      <c r="G68" s="3"/>
      <c r="H68" s="3"/>
      <c r="I68" s="75"/>
      <c r="J68" s="75"/>
      <c r="K68" s="75"/>
      <c r="L68" s="75"/>
      <c r="M68" s="75"/>
      <c r="N68" s="3"/>
      <c r="O68" s="3"/>
      <c r="P68" s="3"/>
      <c r="Q68" s="3"/>
      <c r="R68" s="3"/>
    </row>
    <row r="69" spans="1:18" ht="15.05" x14ac:dyDescent="0.25">
      <c r="A69" s="3"/>
      <c r="B69" s="3"/>
      <c r="C69" s="3"/>
      <c r="D69" s="324"/>
      <c r="E69" s="324"/>
      <c r="F69" s="324"/>
      <c r="G69" s="324"/>
      <c r="H69" s="3"/>
      <c r="I69" s="75"/>
      <c r="J69" s="75"/>
      <c r="K69" s="75"/>
      <c r="L69" s="75"/>
      <c r="M69" s="75"/>
      <c r="N69" s="3"/>
      <c r="O69" s="3"/>
      <c r="P69" s="3"/>
      <c r="Q69" s="3"/>
      <c r="R69" s="3"/>
    </row>
    <row r="70" spans="1:18" ht="15.05" x14ac:dyDescent="0.25">
      <c r="A70" s="3"/>
      <c r="B70" s="3"/>
      <c r="C70" s="3"/>
      <c r="D70" s="3"/>
      <c r="E70" s="3"/>
      <c r="F70" s="3"/>
      <c r="G70" s="3"/>
      <c r="H70" s="3"/>
      <c r="I70" s="75"/>
      <c r="J70" s="75"/>
      <c r="K70" s="75"/>
      <c r="L70" s="75"/>
      <c r="M70" s="75"/>
      <c r="N70" s="3"/>
      <c r="O70" s="3"/>
      <c r="P70" s="3"/>
      <c r="Q70" s="3"/>
      <c r="R70" s="3"/>
    </row>
    <row r="71" spans="1:18" ht="15.05" x14ac:dyDescent="0.25">
      <c r="A71" s="3"/>
      <c r="B71" s="3"/>
      <c r="C71" s="3"/>
      <c r="D71" s="324"/>
      <c r="E71" s="324"/>
      <c r="F71" s="324"/>
      <c r="G71" s="324"/>
      <c r="H71" s="3"/>
      <c r="I71" s="5"/>
      <c r="J71" s="5"/>
      <c r="K71" s="5"/>
      <c r="L71" s="5"/>
      <c r="M71" s="5"/>
      <c r="N71" s="3"/>
      <c r="O71" s="3"/>
      <c r="P71" s="3"/>
      <c r="Q71" s="3"/>
      <c r="R71" s="3"/>
    </row>
    <row r="72" spans="1:18" ht="15.0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ht="15.0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ht="15.0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ht="15.0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ht="15.0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ht="15.0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ht="15.0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ht="15.0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15.0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</sheetData>
  <mergeCells count="56">
    <mergeCell ref="E17:Q20"/>
    <mergeCell ref="M1:R1"/>
    <mergeCell ref="K2:R2"/>
    <mergeCell ref="M3:R3"/>
    <mergeCell ref="U3:Z6"/>
    <mergeCell ref="M4:R4"/>
    <mergeCell ref="M5:R5"/>
    <mergeCell ref="A29:D29"/>
    <mergeCell ref="E29:H29"/>
    <mergeCell ref="J29:S29"/>
    <mergeCell ref="A28:D28"/>
    <mergeCell ref="E28:H28"/>
    <mergeCell ref="J28:S28"/>
    <mergeCell ref="A30:D30"/>
    <mergeCell ref="E30:H30"/>
    <mergeCell ref="J30:S30"/>
    <mergeCell ref="A31:M31"/>
    <mergeCell ref="N31:O31"/>
    <mergeCell ref="P31:S31"/>
    <mergeCell ref="A32:M32"/>
    <mergeCell ref="N32:O32"/>
    <mergeCell ref="P32:S32"/>
    <mergeCell ref="A33:D33"/>
    <mergeCell ref="E33:H33"/>
    <mergeCell ref="J33:M34"/>
    <mergeCell ref="N33:S36"/>
    <mergeCell ref="A34:D35"/>
    <mergeCell ref="E34:H35"/>
    <mergeCell ref="I34:I35"/>
    <mergeCell ref="J35:M36"/>
    <mergeCell ref="A36:D36"/>
    <mergeCell ref="E36:H36"/>
    <mergeCell ref="D53:G53"/>
    <mergeCell ref="A37:D37"/>
    <mergeCell ref="E37:S37"/>
    <mergeCell ref="A38:C40"/>
    <mergeCell ref="D38:M40"/>
    <mergeCell ref="N38:O38"/>
    <mergeCell ref="P38:Q38"/>
    <mergeCell ref="R38:S40"/>
    <mergeCell ref="N39:O39"/>
    <mergeCell ref="P39:Q39"/>
    <mergeCell ref="N40:O40"/>
    <mergeCell ref="P40:Q40"/>
    <mergeCell ref="A41:C41"/>
    <mergeCell ref="D41:M41"/>
    <mergeCell ref="N41:S41"/>
    <mergeCell ref="D51:G51"/>
    <mergeCell ref="D69:G69"/>
    <mergeCell ref="D71:G71"/>
    <mergeCell ref="D55:G55"/>
    <mergeCell ref="D57:G57"/>
    <mergeCell ref="D59:G59"/>
    <mergeCell ref="D61:G61"/>
    <mergeCell ref="D63:G63"/>
    <mergeCell ref="D65:G65"/>
  </mergeCells>
  <pageMargins left="0.23622047244094491" right="0.23622047244094491" top="0.39370078740157483" bottom="0.19685039370078741" header="0.31496062992125984" footer="0.19685039370078741"/>
  <pageSetup paperSize="9" orientation="portrait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C28"/>
  <sheetViews>
    <sheetView view="pageBreakPreview" zoomScaleNormal="100" zoomScaleSheetLayoutView="100" workbookViewId="0">
      <selection activeCell="A12" sqref="A12:C12"/>
    </sheetView>
  </sheetViews>
  <sheetFormatPr defaultColWidth="9.109375" defaultRowHeight="15.05" x14ac:dyDescent="0.3"/>
  <cols>
    <col min="1" max="1" width="50.5546875" style="14" customWidth="1"/>
    <col min="2" max="3" width="20" style="14" customWidth="1"/>
    <col min="4" max="16384" width="9.109375" style="14"/>
  </cols>
  <sheetData>
    <row r="1" spans="1:3" ht="27" customHeight="1" x14ac:dyDescent="0.35">
      <c r="A1" s="18" t="s">
        <v>80</v>
      </c>
    </row>
    <row r="2" spans="1:3" ht="20.3" customHeight="1" thickBot="1" x14ac:dyDescent="0.35">
      <c r="A2" s="72" t="s">
        <v>254</v>
      </c>
      <c r="B2" s="73"/>
    </row>
    <row r="3" spans="1:3" ht="16.55" customHeight="1" thickBot="1" x14ac:dyDescent="0.35">
      <c r="A3" s="8" t="s">
        <v>31</v>
      </c>
      <c r="B3" s="9" t="s">
        <v>69</v>
      </c>
      <c r="C3" s="9" t="s">
        <v>70</v>
      </c>
    </row>
    <row r="4" spans="1:3" ht="16.55" customHeight="1" thickBot="1" x14ac:dyDescent="0.35">
      <c r="A4" s="43" t="s">
        <v>73</v>
      </c>
      <c r="B4" s="44">
        <f>B7+B14+B27</f>
        <v>0</v>
      </c>
      <c r="C4" s="44">
        <f>C7+C14+C27</f>
        <v>0</v>
      </c>
    </row>
    <row r="5" spans="1:3" ht="16.55" customHeight="1" thickBot="1" x14ac:dyDescent="0.4">
      <c r="A5" s="52"/>
      <c r="B5" s="45"/>
      <c r="C5" s="45"/>
    </row>
    <row r="6" spans="1:3" ht="16.55" customHeight="1" thickBot="1" x14ac:dyDescent="0.35">
      <c r="A6" s="8" t="s">
        <v>24</v>
      </c>
      <c r="B6" s="46" t="s">
        <v>31</v>
      </c>
      <c r="C6" s="46" t="s">
        <v>31</v>
      </c>
    </row>
    <row r="7" spans="1:3" ht="16.55" customHeight="1" thickBot="1" x14ac:dyDescent="0.35">
      <c r="A7" s="42" t="s">
        <v>71</v>
      </c>
      <c r="B7" s="47">
        <f>SUM(B8:B11)</f>
        <v>0</v>
      </c>
      <c r="C7" s="47">
        <f>SUM(C8:C11)</f>
        <v>0</v>
      </c>
    </row>
    <row r="8" spans="1:3" ht="16.55" customHeight="1" x14ac:dyDescent="0.3">
      <c r="A8" s="10" t="s">
        <v>25</v>
      </c>
      <c r="B8" s="48">
        <v>0</v>
      </c>
      <c r="C8" s="48">
        <f>B8*1.21</f>
        <v>0</v>
      </c>
    </row>
    <row r="9" spans="1:3" ht="16.55" customHeight="1" x14ac:dyDescent="0.3">
      <c r="A9" s="11" t="s">
        <v>26</v>
      </c>
      <c r="B9" s="48">
        <v>0</v>
      </c>
      <c r="C9" s="48">
        <f>B9*1.21</f>
        <v>0</v>
      </c>
    </row>
    <row r="10" spans="1:3" ht="16.55" customHeight="1" x14ac:dyDescent="0.3">
      <c r="A10" s="11" t="s">
        <v>27</v>
      </c>
      <c r="B10" s="48">
        <v>0</v>
      </c>
      <c r="C10" s="48">
        <f>B10*1.21</f>
        <v>0</v>
      </c>
    </row>
    <row r="11" spans="1:3" ht="16.55" customHeight="1" thickBot="1" x14ac:dyDescent="0.35">
      <c r="A11" s="12" t="s">
        <v>28</v>
      </c>
      <c r="B11" s="48">
        <v>0</v>
      </c>
      <c r="C11" s="48">
        <f>B11*1.21</f>
        <v>0</v>
      </c>
    </row>
    <row r="12" spans="1:3" ht="16.55" customHeight="1" thickBot="1" x14ac:dyDescent="0.35">
      <c r="A12" s="13"/>
      <c r="B12" s="49"/>
      <c r="C12" s="49"/>
    </row>
    <row r="13" spans="1:3" ht="16.55" customHeight="1" thickBot="1" x14ac:dyDescent="0.35">
      <c r="A13" s="8" t="s">
        <v>74</v>
      </c>
      <c r="B13" s="46" t="s">
        <v>31</v>
      </c>
      <c r="C13" s="46" t="s">
        <v>31</v>
      </c>
    </row>
    <row r="14" spans="1:3" ht="16.55" customHeight="1" thickBot="1" x14ac:dyDescent="0.35">
      <c r="A14" s="42" t="s">
        <v>72</v>
      </c>
      <c r="B14" s="47">
        <f>B16+B22</f>
        <v>0</v>
      </c>
      <c r="C14" s="47">
        <f>B14*1.21</f>
        <v>0</v>
      </c>
    </row>
    <row r="15" spans="1:3" ht="16.55" customHeight="1" thickBot="1" x14ac:dyDescent="0.35">
      <c r="A15" s="8" t="s">
        <v>29</v>
      </c>
      <c r="B15" s="46" t="s">
        <v>31</v>
      </c>
      <c r="C15" s="46" t="s">
        <v>31</v>
      </c>
    </row>
    <row r="16" spans="1:3" ht="16.55" customHeight="1" thickBot="1" x14ac:dyDescent="0.35">
      <c r="A16" s="42" t="s">
        <v>75</v>
      </c>
      <c r="B16" s="47">
        <f>SUM(B17:B20)</f>
        <v>0</v>
      </c>
      <c r="C16" s="47">
        <f>SUM(C17:C20)</f>
        <v>0</v>
      </c>
    </row>
    <row r="17" spans="1:3" ht="16.55" customHeight="1" x14ac:dyDescent="0.3">
      <c r="A17" s="11" t="s">
        <v>297</v>
      </c>
      <c r="B17" s="48">
        <f>'PS 01 Strojní část'!L6</f>
        <v>0</v>
      </c>
      <c r="C17" s="48">
        <f t="shared" ref="C17" si="0">B17*1.21</f>
        <v>0</v>
      </c>
    </row>
    <row r="18" spans="1:3" ht="16.55" customHeight="1" x14ac:dyDescent="0.3">
      <c r="A18" s="11"/>
      <c r="B18" s="48"/>
      <c r="C18" s="48"/>
    </row>
    <row r="19" spans="1:3" ht="16.55" customHeight="1" x14ac:dyDescent="0.3">
      <c r="A19" s="11"/>
      <c r="B19" s="48"/>
      <c r="C19" s="48"/>
    </row>
    <row r="20" spans="1:3" ht="16.55" customHeight="1" thickBot="1" x14ac:dyDescent="0.35">
      <c r="A20" s="11"/>
      <c r="B20" s="48"/>
      <c r="C20" s="48"/>
    </row>
    <row r="21" spans="1:3" ht="16.55" customHeight="1" thickBot="1" x14ac:dyDescent="0.35">
      <c r="A21" s="8" t="s">
        <v>30</v>
      </c>
      <c r="B21" s="46" t="s">
        <v>31</v>
      </c>
      <c r="C21" s="46" t="s">
        <v>31</v>
      </c>
    </row>
    <row r="22" spans="1:3" ht="16.55" customHeight="1" thickBot="1" x14ac:dyDescent="0.35">
      <c r="A22" s="42" t="s">
        <v>76</v>
      </c>
      <c r="B22" s="47">
        <f>SUM(B23:B25)</f>
        <v>0</v>
      </c>
      <c r="C22" s="47">
        <f>SUM(C23:C25)</f>
        <v>0</v>
      </c>
    </row>
    <row r="23" spans="1:3" ht="16.55" customHeight="1" x14ac:dyDescent="0.3">
      <c r="A23" s="10" t="s">
        <v>298</v>
      </c>
      <c r="B23" s="48">
        <f>'PS 11 Elektro část'!H41</f>
        <v>0</v>
      </c>
      <c r="C23" s="48">
        <f>B23*1.21</f>
        <v>0</v>
      </c>
    </row>
    <row r="24" spans="1:3" ht="16.55" customHeight="1" x14ac:dyDescent="0.3">
      <c r="A24" s="53"/>
      <c r="B24" s="48"/>
      <c r="C24" s="48">
        <f>B24*1.21</f>
        <v>0</v>
      </c>
    </row>
    <row r="25" spans="1:3" ht="16.55" customHeight="1" thickBot="1" x14ac:dyDescent="0.35">
      <c r="A25" s="12"/>
      <c r="B25" s="48"/>
      <c r="C25" s="48">
        <f>B25*1.21</f>
        <v>0</v>
      </c>
    </row>
    <row r="26" spans="1:3" ht="16.55" customHeight="1" thickBot="1" x14ac:dyDescent="0.35">
      <c r="A26" s="13"/>
      <c r="B26" s="50"/>
      <c r="C26" s="50"/>
    </row>
    <row r="27" spans="1:3" ht="16.55" customHeight="1" thickBot="1" x14ac:dyDescent="0.35">
      <c r="A27" s="41" t="s">
        <v>51</v>
      </c>
      <c r="B27" s="51">
        <f>'VRN, ON'!E3</f>
        <v>0</v>
      </c>
      <c r="C27" s="51">
        <f>B27*1.21</f>
        <v>0</v>
      </c>
    </row>
    <row r="28" spans="1:3" ht="76.599999999999994" customHeight="1" x14ac:dyDescent="0.3">
      <c r="A28" s="397" t="s">
        <v>68</v>
      </c>
      <c r="B28" s="397"/>
      <c r="C28" s="40"/>
    </row>
  </sheetData>
  <mergeCells count="1">
    <mergeCell ref="A28:B28"/>
  </mergeCells>
  <printOptions horizontalCentered="1"/>
  <pageMargins left="0.39370078740157483" right="0.23622047244094491" top="0.51181102362204722" bottom="0.74803149606299213" header="0.31496062992125984" footer="0.31496062992125984"/>
  <pageSetup paperSize="9" orientation="portrait" verticalDpi="4294967295" r:id="rId1"/>
  <headerFooter>
    <oddFooter>&amp;L&amp;F&amp;C&amp;P/&amp;N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E20"/>
  <sheetViews>
    <sheetView view="pageBreakPreview" zoomScaleNormal="100" zoomScaleSheetLayoutView="100" workbookViewId="0">
      <selection activeCell="D5" sqref="D5"/>
    </sheetView>
  </sheetViews>
  <sheetFormatPr defaultRowHeight="15.05" x14ac:dyDescent="0.3"/>
  <cols>
    <col min="1" max="1" width="56.109375" style="7" bestFit="1" customWidth="1"/>
    <col min="2" max="2" width="4.44140625" style="61" bestFit="1" customWidth="1"/>
    <col min="3" max="3" width="9.109375" style="7" bestFit="1" customWidth="1"/>
    <col min="4" max="4" width="17.44140625" style="7" customWidth="1"/>
    <col min="5" max="5" width="17.44140625" customWidth="1"/>
  </cols>
  <sheetData>
    <row r="1" spans="1:5" ht="19" thickBot="1" x14ac:dyDescent="0.4">
      <c r="A1" s="29" t="s">
        <v>52</v>
      </c>
      <c r="B1" s="56"/>
      <c r="C1" s="29"/>
      <c r="D1" s="29"/>
    </row>
    <row r="2" spans="1:5" s="64" customFormat="1" ht="15.75" customHeight="1" thickBot="1" x14ac:dyDescent="0.35">
      <c r="A2" s="62" t="s">
        <v>4</v>
      </c>
      <c r="B2" s="55" t="s">
        <v>81</v>
      </c>
      <c r="C2" s="55" t="s">
        <v>82</v>
      </c>
      <c r="D2" s="55" t="s">
        <v>58</v>
      </c>
      <c r="E2" s="63" t="s">
        <v>59</v>
      </c>
    </row>
    <row r="3" spans="1:5" ht="15.75" customHeight="1" thickBot="1" x14ac:dyDescent="0.35">
      <c r="A3" s="16" t="s">
        <v>53</v>
      </c>
      <c r="B3" s="57"/>
      <c r="C3" s="54"/>
      <c r="D3" s="54"/>
      <c r="E3" s="17">
        <f>SUM(E5:E16)</f>
        <v>0</v>
      </c>
    </row>
    <row r="4" spans="1:5" x14ac:dyDescent="0.3">
      <c r="A4" s="255" t="s">
        <v>60</v>
      </c>
      <c r="B4" s="256"/>
      <c r="C4" s="257"/>
      <c r="D4" s="258"/>
      <c r="E4" s="259"/>
    </row>
    <row r="5" spans="1:5" x14ac:dyDescent="0.3">
      <c r="A5" s="65" t="s">
        <v>22</v>
      </c>
      <c r="B5" s="58" t="s">
        <v>62</v>
      </c>
      <c r="C5" s="78">
        <v>1</v>
      </c>
      <c r="D5" s="80"/>
      <c r="E5" s="66">
        <f>C5*D5</f>
        <v>0</v>
      </c>
    </row>
    <row r="6" spans="1:5" x14ac:dyDescent="0.3">
      <c r="A6" s="67" t="s">
        <v>54</v>
      </c>
      <c r="B6" s="59" t="s">
        <v>62</v>
      </c>
      <c r="C6" s="79">
        <v>1</v>
      </c>
      <c r="D6" s="81"/>
      <c r="E6" s="66">
        <f t="shared" ref="E6:E15" si="0">C6*D6</f>
        <v>0</v>
      </c>
    </row>
    <row r="7" spans="1:5" x14ac:dyDescent="0.3">
      <c r="A7" s="67"/>
      <c r="B7" s="59"/>
      <c r="C7" s="76"/>
      <c r="D7" s="81"/>
      <c r="E7" s="66" t="s">
        <v>31</v>
      </c>
    </row>
    <row r="8" spans="1:5" x14ac:dyDescent="0.3">
      <c r="A8" s="68" t="s">
        <v>61</v>
      </c>
      <c r="B8" s="60"/>
      <c r="C8" s="77"/>
      <c r="D8" s="82"/>
      <c r="E8" s="66" t="s">
        <v>31</v>
      </c>
    </row>
    <row r="9" spans="1:5" x14ac:dyDescent="0.3">
      <c r="A9" s="65" t="s">
        <v>45</v>
      </c>
      <c r="B9" s="59" t="s">
        <v>62</v>
      </c>
      <c r="C9" s="78">
        <v>1</v>
      </c>
      <c r="D9" s="80"/>
      <c r="E9" s="66">
        <f t="shared" si="0"/>
        <v>0</v>
      </c>
    </row>
    <row r="10" spans="1:5" x14ac:dyDescent="0.3">
      <c r="A10" s="65" t="s">
        <v>255</v>
      </c>
      <c r="B10" s="59" t="s">
        <v>62</v>
      </c>
      <c r="C10" s="78">
        <v>1</v>
      </c>
      <c r="D10" s="80"/>
      <c r="E10" s="66">
        <f t="shared" si="0"/>
        <v>0</v>
      </c>
    </row>
    <row r="11" spans="1:5" x14ac:dyDescent="0.3">
      <c r="A11" s="65" t="s">
        <v>256</v>
      </c>
      <c r="B11" s="59" t="s">
        <v>62</v>
      </c>
      <c r="C11" s="78">
        <v>1</v>
      </c>
      <c r="D11" s="80"/>
      <c r="E11" s="66">
        <f t="shared" si="0"/>
        <v>0</v>
      </c>
    </row>
    <row r="12" spans="1:5" x14ac:dyDescent="0.3">
      <c r="A12" s="65" t="s">
        <v>67</v>
      </c>
      <c r="B12" s="59" t="s">
        <v>62</v>
      </c>
      <c r="C12" s="78">
        <v>1</v>
      </c>
      <c r="D12" s="80"/>
      <c r="E12" s="66">
        <f t="shared" si="0"/>
        <v>0</v>
      </c>
    </row>
    <row r="13" spans="1:5" x14ac:dyDescent="0.3">
      <c r="A13" s="65" t="s">
        <v>288</v>
      </c>
      <c r="B13" s="59" t="s">
        <v>62</v>
      </c>
      <c r="C13" s="78">
        <v>1</v>
      </c>
      <c r="D13" s="80"/>
      <c r="E13" s="66">
        <f t="shared" ref="E13" si="1">C13*D13</f>
        <v>0</v>
      </c>
    </row>
    <row r="14" spans="1:5" x14ac:dyDescent="0.3">
      <c r="A14" s="65" t="s">
        <v>289</v>
      </c>
      <c r="B14" s="59" t="s">
        <v>62</v>
      </c>
      <c r="C14" s="78">
        <v>1</v>
      </c>
      <c r="D14" s="80"/>
      <c r="E14" s="66">
        <f t="shared" ref="E14" si="2">C14*D14</f>
        <v>0</v>
      </c>
    </row>
    <row r="15" spans="1:5" x14ac:dyDescent="0.3">
      <c r="A15" s="65" t="s">
        <v>32</v>
      </c>
      <c r="B15" s="59" t="s">
        <v>62</v>
      </c>
      <c r="C15" s="78">
        <v>1</v>
      </c>
      <c r="D15" s="80"/>
      <c r="E15" s="66">
        <f t="shared" si="0"/>
        <v>0</v>
      </c>
    </row>
    <row r="16" spans="1:5" ht="15.75" thickBot="1" x14ac:dyDescent="0.35">
      <c r="A16" s="260" t="s">
        <v>23</v>
      </c>
      <c r="B16" s="261" t="s">
        <v>62</v>
      </c>
      <c r="C16" s="262">
        <v>1</v>
      </c>
      <c r="D16" s="263"/>
      <c r="E16" s="264">
        <f>C16*D16</f>
        <v>0</v>
      </c>
    </row>
    <row r="17" spans="5:5" x14ac:dyDescent="0.3">
      <c r="E17" s="15"/>
    </row>
    <row r="18" spans="5:5" x14ac:dyDescent="0.3">
      <c r="E18" s="15"/>
    </row>
    <row r="19" spans="5:5" x14ac:dyDescent="0.3">
      <c r="E19" s="15"/>
    </row>
    <row r="20" spans="5:5" x14ac:dyDescent="0.3">
      <c r="E20" s="15"/>
    </row>
  </sheetData>
  <printOptions horizontalCentered="1"/>
  <pageMargins left="0.39370078740157483" right="0.23622047244094491" top="0.51181102362204722" bottom="0.74803149606299213" header="0.31496062992125984" footer="0.31496062992125984"/>
  <pageSetup paperSize="9" scale="88" orientation="portrait" r:id="rId1"/>
  <headerFooter>
    <oddFooter>&amp;L&amp;F&amp;C&amp;P/&amp;N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8">
    <pageSetUpPr fitToPage="1"/>
  </sheetPr>
  <dimension ref="A1:M200"/>
  <sheetViews>
    <sheetView view="pageBreakPreview" zoomScaleNormal="100" zoomScaleSheetLayoutView="100" workbookViewId="0">
      <pane ySplit="6" topLeftCell="A29" activePane="bottomLeft" state="frozen"/>
      <selection pane="bottomLeft" activeCell="B37" sqref="B37"/>
    </sheetView>
  </sheetViews>
  <sheetFormatPr defaultColWidth="9.109375" defaultRowHeight="15.05" x14ac:dyDescent="0.3"/>
  <cols>
    <col min="1" max="1" width="9.44140625" style="70" bestFit="1" customWidth="1"/>
    <col min="2" max="2" width="77.109375" style="70" customWidth="1"/>
    <col min="3" max="3" width="5" style="70" customWidth="1"/>
    <col min="4" max="4" width="5" style="30" customWidth="1"/>
    <col min="5" max="7" width="5" style="70" customWidth="1"/>
    <col min="8" max="9" width="10.6640625" style="70" customWidth="1"/>
    <col min="10" max="10" width="11.33203125" style="70" customWidth="1"/>
    <col min="11" max="11" width="10.6640625" style="70" customWidth="1"/>
    <col min="12" max="12" width="11.33203125" style="70" customWidth="1"/>
    <col min="13" max="13" width="10.6640625" style="30" customWidth="1"/>
    <col min="14" max="16384" width="9.109375" style="70"/>
  </cols>
  <sheetData>
    <row r="1" spans="1:13" s="153" customFormat="1" ht="15.75" x14ac:dyDescent="0.3">
      <c r="A1" s="101" t="s">
        <v>7</v>
      </c>
      <c r="B1" s="102" t="s">
        <v>296</v>
      </c>
      <c r="C1" s="150"/>
      <c r="D1" s="152"/>
      <c r="E1" s="150"/>
      <c r="F1" s="150"/>
      <c r="G1" s="151"/>
      <c r="H1" s="148"/>
      <c r="I1" s="152"/>
      <c r="J1" s="152"/>
      <c r="K1" s="149"/>
      <c r="L1" s="149"/>
      <c r="M1" s="149"/>
    </row>
    <row r="2" spans="1:13" s="153" customFormat="1" ht="16.399999999999999" thickBot="1" x14ac:dyDescent="0.35">
      <c r="A2" s="104" t="s">
        <v>21</v>
      </c>
      <c r="B2" s="103" t="s">
        <v>251</v>
      </c>
      <c r="C2" s="154"/>
      <c r="D2" s="157"/>
      <c r="E2" s="154"/>
      <c r="F2" s="154"/>
      <c r="G2" s="155"/>
      <c r="H2" s="156"/>
      <c r="I2" s="157"/>
      <c r="J2" s="157"/>
      <c r="K2" s="106"/>
      <c r="L2" s="106"/>
      <c r="M2" s="106"/>
    </row>
    <row r="3" spans="1:13" ht="29.95" customHeight="1" x14ac:dyDescent="0.3">
      <c r="A3" s="400" t="s">
        <v>5</v>
      </c>
      <c r="B3" s="402" t="s">
        <v>4</v>
      </c>
      <c r="C3" s="411" t="s">
        <v>10</v>
      </c>
      <c r="D3" s="409" t="s">
        <v>0</v>
      </c>
      <c r="E3" s="83" t="s">
        <v>66</v>
      </c>
      <c r="F3" s="404" t="s">
        <v>0</v>
      </c>
      <c r="G3" s="406" t="s">
        <v>10</v>
      </c>
      <c r="H3" s="398" t="s">
        <v>58</v>
      </c>
      <c r="I3" s="408"/>
      <c r="J3" s="398" t="s">
        <v>59</v>
      </c>
      <c r="K3" s="399"/>
      <c r="L3" s="31" t="s">
        <v>56</v>
      </c>
      <c r="M3" s="31" t="s">
        <v>55</v>
      </c>
    </row>
    <row r="4" spans="1:13" ht="15.75" thickBot="1" x14ac:dyDescent="0.35">
      <c r="A4" s="401"/>
      <c r="B4" s="403"/>
      <c r="C4" s="412"/>
      <c r="D4" s="410"/>
      <c r="E4" s="84"/>
      <c r="F4" s="405"/>
      <c r="G4" s="407"/>
      <c r="H4" s="85" t="s">
        <v>1</v>
      </c>
      <c r="I4" s="86" t="s">
        <v>6</v>
      </c>
      <c r="J4" s="85" t="s">
        <v>1</v>
      </c>
      <c r="K4" s="87" t="s">
        <v>2</v>
      </c>
      <c r="L4" s="87" t="s">
        <v>31</v>
      </c>
      <c r="M4" s="107" t="s">
        <v>31</v>
      </c>
    </row>
    <row r="5" spans="1:13" ht="15.75" thickBot="1" x14ac:dyDescent="0.35">
      <c r="A5" s="88"/>
      <c r="B5" s="69"/>
      <c r="C5" s="89"/>
      <c r="D5" s="136"/>
      <c r="E5" s="90"/>
      <c r="F5" s="90"/>
      <c r="G5" s="91"/>
      <c r="H5" s="108"/>
      <c r="I5" s="109"/>
      <c r="J5" s="110"/>
      <c r="K5" s="111"/>
      <c r="L5" s="111"/>
      <c r="M5" s="112"/>
    </row>
    <row r="6" spans="1:13" s="135" customFormat="1" ht="16.399999999999999" thickBot="1" x14ac:dyDescent="0.35">
      <c r="A6" s="123"/>
      <c r="B6" s="124" t="s">
        <v>33</v>
      </c>
      <c r="C6" s="125"/>
      <c r="D6" s="126"/>
      <c r="E6" s="127"/>
      <c r="F6" s="128"/>
      <c r="G6" s="129"/>
      <c r="H6" s="130"/>
      <c r="I6" s="131"/>
      <c r="J6" s="132">
        <f>J7+J31</f>
        <v>0</v>
      </c>
      <c r="K6" s="133">
        <f>K7+K31</f>
        <v>0</v>
      </c>
      <c r="L6" s="134">
        <f>L7+L31</f>
        <v>0</v>
      </c>
      <c r="M6" s="105" t="s">
        <v>31</v>
      </c>
    </row>
    <row r="7" spans="1:13" ht="15.75" thickBot="1" x14ac:dyDescent="0.35">
      <c r="A7" s="200" t="s">
        <v>77</v>
      </c>
      <c r="B7" s="201" t="s">
        <v>8</v>
      </c>
      <c r="C7" s="202"/>
      <c r="D7" s="203"/>
      <c r="E7" s="204"/>
      <c r="F7" s="205"/>
      <c r="G7" s="206"/>
      <c r="H7" s="207"/>
      <c r="I7" s="208"/>
      <c r="J7" s="209">
        <f>SUM(J8:J29)</f>
        <v>0</v>
      </c>
      <c r="K7" s="210">
        <f>SUM(K8:K29)</f>
        <v>0</v>
      </c>
      <c r="L7" s="211">
        <f>SUM(L8:L29)</f>
        <v>0</v>
      </c>
      <c r="M7" s="212"/>
    </row>
    <row r="8" spans="1:13" ht="180.65" x14ac:dyDescent="0.3">
      <c r="A8" s="213" t="s">
        <v>92</v>
      </c>
      <c r="B8" s="214" t="s">
        <v>124</v>
      </c>
      <c r="C8" s="215" t="s">
        <v>31</v>
      </c>
      <c r="D8" s="216" t="s">
        <v>31</v>
      </c>
      <c r="E8" s="217"/>
      <c r="F8" s="218"/>
      <c r="G8" s="219"/>
      <c r="H8" s="220"/>
      <c r="I8" s="221"/>
      <c r="J8" s="222"/>
      <c r="K8" s="223"/>
      <c r="L8" s="223"/>
      <c r="M8" s="224"/>
    </row>
    <row r="9" spans="1:13" ht="331.2" x14ac:dyDescent="0.3">
      <c r="A9" s="232" t="s">
        <v>94</v>
      </c>
      <c r="B9" s="233" t="s">
        <v>123</v>
      </c>
      <c r="C9" s="234" t="s">
        <v>31</v>
      </c>
      <c r="D9" s="235" t="s">
        <v>31</v>
      </c>
      <c r="E9" s="236"/>
      <c r="F9" s="237" t="s">
        <v>62</v>
      </c>
      <c r="G9" s="238">
        <v>1</v>
      </c>
      <c r="H9" s="239"/>
      <c r="I9" s="240"/>
      <c r="J9" s="241">
        <f>G9*H9</f>
        <v>0</v>
      </c>
      <c r="K9" s="242">
        <f>G9*I9</f>
        <v>0</v>
      </c>
      <c r="L9" s="242">
        <f>J9+K9</f>
        <v>0</v>
      </c>
      <c r="M9" s="243" t="s">
        <v>57</v>
      </c>
    </row>
    <row r="10" spans="1:13" ht="316.14999999999998" x14ac:dyDescent="0.3">
      <c r="A10" s="244"/>
      <c r="B10" s="245" t="s">
        <v>122</v>
      </c>
      <c r="C10" s="246"/>
      <c r="D10" s="247"/>
      <c r="E10" s="248"/>
      <c r="F10" s="249"/>
      <c r="G10" s="112"/>
      <c r="H10" s="250"/>
      <c r="I10" s="251"/>
      <c r="J10" s="252"/>
      <c r="K10" s="253"/>
      <c r="L10" s="253"/>
      <c r="M10" s="254"/>
    </row>
    <row r="11" spans="1:13" ht="394.2" customHeight="1" x14ac:dyDescent="0.3">
      <c r="A11" s="232" t="s">
        <v>95</v>
      </c>
      <c r="B11" s="233" t="s">
        <v>121</v>
      </c>
      <c r="C11" s="234"/>
      <c r="D11" s="235"/>
      <c r="E11" s="236"/>
      <c r="F11" s="237" t="s">
        <v>62</v>
      </c>
      <c r="G11" s="238">
        <v>1</v>
      </c>
      <c r="H11" s="239"/>
      <c r="I11" s="240"/>
      <c r="J11" s="241">
        <f>G11*H11</f>
        <v>0</v>
      </c>
      <c r="K11" s="242">
        <f>G11*I11</f>
        <v>0</v>
      </c>
      <c r="L11" s="242">
        <f>J11+K11</f>
        <v>0</v>
      </c>
      <c r="M11" s="243" t="s">
        <v>57</v>
      </c>
    </row>
    <row r="12" spans="1:13" ht="409.6" x14ac:dyDescent="0.3">
      <c r="A12" s="244"/>
      <c r="B12" s="245" t="s">
        <v>120</v>
      </c>
      <c r="C12" s="246"/>
      <c r="D12" s="247"/>
      <c r="E12" s="248"/>
      <c r="F12" s="249"/>
      <c r="G12" s="112"/>
      <c r="H12" s="250"/>
      <c r="I12" s="251"/>
      <c r="J12" s="252"/>
      <c r="K12" s="253"/>
      <c r="L12" s="253"/>
      <c r="M12" s="254"/>
    </row>
    <row r="13" spans="1:13" ht="409.6" x14ac:dyDescent="0.3">
      <c r="A13" s="232" t="s">
        <v>96</v>
      </c>
      <c r="B13" s="233" t="s">
        <v>118</v>
      </c>
      <c r="C13" s="234"/>
      <c r="D13" s="235"/>
      <c r="E13" s="236"/>
      <c r="F13" s="237" t="s">
        <v>62</v>
      </c>
      <c r="G13" s="238">
        <v>2</v>
      </c>
      <c r="H13" s="239"/>
      <c r="I13" s="240"/>
      <c r="J13" s="241">
        <f>G13*H13</f>
        <v>0</v>
      </c>
      <c r="K13" s="242">
        <f>G13*I13</f>
        <v>0</v>
      </c>
      <c r="L13" s="242">
        <f>J13+K13</f>
        <v>0</v>
      </c>
      <c r="M13" s="243" t="s">
        <v>57</v>
      </c>
    </row>
    <row r="14" spans="1:13" ht="120.45" x14ac:dyDescent="0.3">
      <c r="A14" s="244"/>
      <c r="B14" s="245" t="s">
        <v>119</v>
      </c>
      <c r="C14" s="246"/>
      <c r="D14" s="247"/>
      <c r="E14" s="248"/>
      <c r="F14" s="249"/>
      <c r="G14" s="112"/>
      <c r="H14" s="250"/>
      <c r="I14" s="251"/>
      <c r="J14" s="252"/>
      <c r="K14" s="253"/>
      <c r="L14" s="253"/>
      <c r="M14" s="254"/>
    </row>
    <row r="15" spans="1:13" ht="406.5" x14ac:dyDescent="0.3">
      <c r="A15" s="92" t="s">
        <v>97</v>
      </c>
      <c r="B15" s="39" t="s">
        <v>300</v>
      </c>
      <c r="C15" s="93"/>
      <c r="D15" s="94"/>
      <c r="E15" s="95"/>
      <c r="F15" s="96" t="s">
        <v>62</v>
      </c>
      <c r="G15" s="97">
        <v>1</v>
      </c>
      <c r="H15" s="116"/>
      <c r="I15" s="117"/>
      <c r="J15" s="118">
        <f>G15*H15</f>
        <v>0</v>
      </c>
      <c r="K15" s="119">
        <f>G15*I15</f>
        <v>0</v>
      </c>
      <c r="L15" s="119">
        <f>J15+K15</f>
        <v>0</v>
      </c>
      <c r="M15" s="113" t="s">
        <v>57</v>
      </c>
    </row>
    <row r="16" spans="1:13" ht="409.6" x14ac:dyDescent="0.3">
      <c r="A16" s="92" t="s">
        <v>98</v>
      </c>
      <c r="B16" s="39" t="s">
        <v>117</v>
      </c>
      <c r="C16" s="93"/>
      <c r="D16" s="94"/>
      <c r="E16" s="95"/>
      <c r="F16" s="96" t="s">
        <v>62</v>
      </c>
      <c r="G16" s="97">
        <v>1</v>
      </c>
      <c r="H16" s="116"/>
      <c r="I16" s="117"/>
      <c r="J16" s="118">
        <f>G16*H16</f>
        <v>0</v>
      </c>
      <c r="K16" s="119">
        <f>G16*I16</f>
        <v>0</v>
      </c>
      <c r="L16" s="119">
        <f>J16+K16</f>
        <v>0</v>
      </c>
      <c r="M16" s="113" t="s">
        <v>57</v>
      </c>
    </row>
    <row r="17" spans="1:13" ht="346.25" x14ac:dyDescent="0.3">
      <c r="A17" s="92" t="s">
        <v>99</v>
      </c>
      <c r="B17" s="39" t="s">
        <v>116</v>
      </c>
      <c r="C17" s="93"/>
      <c r="D17" s="94"/>
      <c r="E17" s="95"/>
      <c r="F17" s="96" t="s">
        <v>62</v>
      </c>
      <c r="G17" s="97">
        <v>1</v>
      </c>
      <c r="H17" s="116"/>
      <c r="I17" s="117"/>
      <c r="J17" s="118">
        <f>G17*H17</f>
        <v>0</v>
      </c>
      <c r="K17" s="119">
        <f>G17*I17</f>
        <v>0</v>
      </c>
      <c r="L17" s="119">
        <f>J17+K17</f>
        <v>0</v>
      </c>
      <c r="M17" s="113" t="s">
        <v>57</v>
      </c>
    </row>
    <row r="18" spans="1:13" ht="271" x14ac:dyDescent="0.3">
      <c r="A18" s="232" t="s">
        <v>100</v>
      </c>
      <c r="B18" s="233" t="s">
        <v>115</v>
      </c>
      <c r="C18" s="234"/>
      <c r="D18" s="235"/>
      <c r="E18" s="236"/>
      <c r="F18" s="237" t="s">
        <v>3</v>
      </c>
      <c r="G18" s="238">
        <v>1</v>
      </c>
      <c r="H18" s="239"/>
      <c r="I18" s="240"/>
      <c r="J18" s="241">
        <f>G18*H18</f>
        <v>0</v>
      </c>
      <c r="K18" s="242">
        <f>G18*I18</f>
        <v>0</v>
      </c>
      <c r="L18" s="242">
        <f>J18+K18</f>
        <v>0</v>
      </c>
      <c r="M18" s="243" t="s">
        <v>57</v>
      </c>
    </row>
    <row r="19" spans="1:13" ht="195.75" x14ac:dyDescent="0.3">
      <c r="A19" s="244"/>
      <c r="B19" s="245" t="s">
        <v>114</v>
      </c>
      <c r="C19" s="246"/>
      <c r="D19" s="247"/>
      <c r="E19" s="248"/>
      <c r="F19" s="249"/>
      <c r="G19" s="112"/>
      <c r="H19" s="250"/>
      <c r="I19" s="251"/>
      <c r="J19" s="252"/>
      <c r="K19" s="253"/>
      <c r="L19" s="253"/>
      <c r="M19" s="254"/>
    </row>
    <row r="20" spans="1:13" ht="120.45" x14ac:dyDescent="0.3">
      <c r="A20" s="92" t="s">
        <v>101</v>
      </c>
      <c r="B20" s="39" t="s">
        <v>112</v>
      </c>
      <c r="C20" s="93"/>
      <c r="D20" s="94"/>
      <c r="E20" s="95"/>
      <c r="F20" s="96" t="s">
        <v>3</v>
      </c>
      <c r="G20" s="97">
        <v>1</v>
      </c>
      <c r="H20" s="116"/>
      <c r="I20" s="117"/>
      <c r="J20" s="118">
        <f t="shared" ref="J20:J26" si="0">G20*H20</f>
        <v>0</v>
      </c>
      <c r="K20" s="119">
        <f t="shared" ref="K20:K26" si="1">G20*I20</f>
        <v>0</v>
      </c>
      <c r="L20" s="119">
        <f t="shared" ref="L20:L26" si="2">J20+K20</f>
        <v>0</v>
      </c>
      <c r="M20" s="113" t="s">
        <v>57</v>
      </c>
    </row>
    <row r="21" spans="1:13" ht="120.45" x14ac:dyDescent="0.3">
      <c r="A21" s="92" t="s">
        <v>102</v>
      </c>
      <c r="B21" s="39" t="s">
        <v>113</v>
      </c>
      <c r="C21" s="93"/>
      <c r="D21" s="94"/>
      <c r="E21" s="95"/>
      <c r="F21" s="96" t="s">
        <v>3</v>
      </c>
      <c r="G21" s="97">
        <v>1</v>
      </c>
      <c r="H21" s="116"/>
      <c r="I21" s="117"/>
      <c r="J21" s="118">
        <f t="shared" si="0"/>
        <v>0</v>
      </c>
      <c r="K21" s="119">
        <f t="shared" si="1"/>
        <v>0</v>
      </c>
      <c r="L21" s="119">
        <f t="shared" si="2"/>
        <v>0</v>
      </c>
      <c r="M21" s="113" t="s">
        <v>57</v>
      </c>
    </row>
    <row r="22" spans="1:13" ht="150.55000000000001" x14ac:dyDescent="0.3">
      <c r="A22" s="92" t="s">
        <v>103</v>
      </c>
      <c r="B22" s="39" t="s">
        <v>110</v>
      </c>
      <c r="C22" s="93"/>
      <c r="D22" s="94"/>
      <c r="E22" s="95"/>
      <c r="F22" s="96" t="s">
        <v>3</v>
      </c>
      <c r="G22" s="97">
        <v>1</v>
      </c>
      <c r="H22" s="116"/>
      <c r="I22" s="117"/>
      <c r="J22" s="118">
        <f t="shared" si="0"/>
        <v>0</v>
      </c>
      <c r="K22" s="119">
        <f t="shared" si="1"/>
        <v>0</v>
      </c>
      <c r="L22" s="119">
        <f t="shared" si="2"/>
        <v>0</v>
      </c>
      <c r="M22" s="113" t="s">
        <v>57</v>
      </c>
    </row>
    <row r="23" spans="1:13" ht="150.55000000000001" x14ac:dyDescent="0.3">
      <c r="A23" s="92" t="s">
        <v>104</v>
      </c>
      <c r="B23" s="39" t="s">
        <v>111</v>
      </c>
      <c r="C23" s="93"/>
      <c r="D23" s="94"/>
      <c r="E23" s="95"/>
      <c r="F23" s="96" t="s">
        <v>3</v>
      </c>
      <c r="G23" s="97">
        <v>1</v>
      </c>
      <c r="H23" s="116"/>
      <c r="I23" s="117"/>
      <c r="J23" s="118">
        <f t="shared" si="0"/>
        <v>0</v>
      </c>
      <c r="K23" s="119">
        <f t="shared" si="1"/>
        <v>0</v>
      </c>
      <c r="L23" s="119">
        <f t="shared" si="2"/>
        <v>0</v>
      </c>
      <c r="M23" s="113" t="s">
        <v>57</v>
      </c>
    </row>
    <row r="24" spans="1:13" ht="240.9" x14ac:dyDescent="0.3">
      <c r="A24" s="92" t="s">
        <v>105</v>
      </c>
      <c r="B24" s="39" t="s">
        <v>109</v>
      </c>
      <c r="C24" s="93"/>
      <c r="D24" s="94"/>
      <c r="E24" s="95"/>
      <c r="F24" s="96" t="s">
        <v>62</v>
      </c>
      <c r="G24" s="97">
        <v>1</v>
      </c>
      <c r="H24" s="116"/>
      <c r="I24" s="117"/>
      <c r="J24" s="118">
        <f t="shared" si="0"/>
        <v>0</v>
      </c>
      <c r="K24" s="119">
        <f t="shared" si="1"/>
        <v>0</v>
      </c>
      <c r="L24" s="119">
        <f t="shared" si="2"/>
        <v>0</v>
      </c>
      <c r="M24" s="113" t="s">
        <v>57</v>
      </c>
    </row>
    <row r="25" spans="1:13" ht="15.75" thickBot="1" x14ac:dyDescent="0.35">
      <c r="A25" s="92" t="s">
        <v>106</v>
      </c>
      <c r="B25" s="39" t="s">
        <v>252</v>
      </c>
      <c r="C25" s="93"/>
      <c r="D25" s="94"/>
      <c r="E25" s="95"/>
      <c r="F25" s="96" t="s">
        <v>3</v>
      </c>
      <c r="G25" s="97">
        <v>1</v>
      </c>
      <c r="H25" s="116"/>
      <c r="I25" s="117"/>
      <c r="J25" s="118">
        <f t="shared" si="0"/>
        <v>0</v>
      </c>
      <c r="K25" s="119">
        <f t="shared" si="1"/>
        <v>0</v>
      </c>
      <c r="L25" s="119">
        <f t="shared" si="2"/>
        <v>0</v>
      </c>
      <c r="M25" s="113" t="s">
        <v>57</v>
      </c>
    </row>
    <row r="26" spans="1:13" ht="136.15" thickBot="1" x14ac:dyDescent="0.35">
      <c r="A26" s="92" t="s">
        <v>93</v>
      </c>
      <c r="B26" s="182" t="s">
        <v>108</v>
      </c>
      <c r="C26" s="93"/>
      <c r="D26" s="94"/>
      <c r="E26" s="95"/>
      <c r="F26" s="96" t="s">
        <v>62</v>
      </c>
      <c r="G26" s="97">
        <v>1</v>
      </c>
      <c r="H26" s="116"/>
      <c r="I26" s="117"/>
      <c r="J26" s="118">
        <f t="shared" si="0"/>
        <v>0</v>
      </c>
      <c r="K26" s="119">
        <f t="shared" si="1"/>
        <v>0</v>
      </c>
      <c r="L26" s="119">
        <f t="shared" si="2"/>
        <v>0</v>
      </c>
      <c r="M26" s="113" t="s">
        <v>57</v>
      </c>
    </row>
    <row r="27" spans="1:13" x14ac:dyDescent="0.3">
      <c r="A27" s="92" t="s">
        <v>107</v>
      </c>
      <c r="B27" s="39" t="s">
        <v>20</v>
      </c>
      <c r="C27" s="93"/>
      <c r="D27" s="94"/>
      <c r="E27" s="95"/>
      <c r="F27" s="96"/>
      <c r="G27" s="97"/>
      <c r="H27" s="116"/>
      <c r="I27" s="117"/>
      <c r="J27" s="118"/>
      <c r="K27" s="119"/>
      <c r="L27" s="119"/>
      <c r="M27" s="113"/>
    </row>
    <row r="28" spans="1:13" ht="75.3" x14ac:dyDescent="0.3">
      <c r="A28" s="92" t="s">
        <v>125</v>
      </c>
      <c r="B28" s="39" t="s">
        <v>126</v>
      </c>
      <c r="C28" s="93"/>
      <c r="D28" s="94"/>
      <c r="E28" s="95"/>
      <c r="F28" s="96" t="s">
        <v>62</v>
      </c>
      <c r="G28" s="97">
        <v>1</v>
      </c>
      <c r="H28" s="116"/>
      <c r="I28" s="117"/>
      <c r="J28" s="118">
        <f>G28*H28</f>
        <v>0</v>
      </c>
      <c r="K28" s="119">
        <f>G28*I28</f>
        <v>0</v>
      </c>
      <c r="L28" s="119">
        <f>J28+K28</f>
        <v>0</v>
      </c>
      <c r="M28" s="113" t="s">
        <v>57</v>
      </c>
    </row>
    <row r="29" spans="1:13" ht="351.5" customHeight="1" x14ac:dyDescent="0.3">
      <c r="A29" s="92" t="s">
        <v>13</v>
      </c>
      <c r="B29" s="39" t="s">
        <v>127</v>
      </c>
      <c r="C29" s="93"/>
      <c r="D29" s="94"/>
      <c r="E29" s="95"/>
      <c r="F29" s="96" t="s">
        <v>62</v>
      </c>
      <c r="G29" s="97">
        <v>1</v>
      </c>
      <c r="H29" s="116"/>
      <c r="I29" s="117"/>
      <c r="J29" s="118">
        <f>G29*H29</f>
        <v>0</v>
      </c>
      <c r="K29" s="119">
        <f>G29*I29</f>
        <v>0</v>
      </c>
      <c r="L29" s="119">
        <f>J29+K29</f>
        <v>0</v>
      </c>
      <c r="M29" s="113" t="s">
        <v>57</v>
      </c>
    </row>
    <row r="30" spans="1:13" ht="15.75" thickBot="1" x14ac:dyDescent="0.35">
      <c r="A30" s="187" t="s">
        <v>128</v>
      </c>
      <c r="B30" s="188" t="s">
        <v>20</v>
      </c>
      <c r="C30" s="189"/>
      <c r="D30" s="190"/>
      <c r="E30" s="191"/>
      <c r="F30" s="192"/>
      <c r="G30" s="193"/>
      <c r="H30" s="194"/>
      <c r="I30" s="195"/>
      <c r="J30" s="196"/>
      <c r="K30" s="197"/>
      <c r="L30" s="197"/>
      <c r="M30" s="198"/>
    </row>
    <row r="31" spans="1:13" x14ac:dyDescent="0.3">
      <c r="A31" s="170" t="s">
        <v>253</v>
      </c>
      <c r="B31" s="171" t="s">
        <v>129</v>
      </c>
      <c r="C31" s="179"/>
      <c r="D31" s="172"/>
      <c r="E31" s="180"/>
      <c r="F31" s="173"/>
      <c r="G31" s="174"/>
      <c r="H31" s="176"/>
      <c r="I31" s="175"/>
      <c r="J31" s="199">
        <f>SUM(J33:J187)</f>
        <v>0</v>
      </c>
      <c r="K31" s="177">
        <f>SUM(K33:K187)</f>
        <v>0</v>
      </c>
      <c r="L31" s="178">
        <f>SUM(L33:L187)</f>
        <v>0</v>
      </c>
      <c r="M31" s="181"/>
    </row>
    <row r="32" spans="1:13" s="99" customFormat="1" x14ac:dyDescent="0.3">
      <c r="A32" s="92" t="s">
        <v>11</v>
      </c>
      <c r="B32" s="39" t="s">
        <v>129</v>
      </c>
      <c r="C32" s="93"/>
      <c r="D32" s="94"/>
      <c r="E32" s="95"/>
      <c r="F32" s="96"/>
      <c r="G32" s="97"/>
      <c r="H32" s="116"/>
      <c r="I32" s="117"/>
      <c r="J32" s="118"/>
      <c r="K32" s="119"/>
      <c r="L32" s="119"/>
      <c r="M32" s="113"/>
    </row>
    <row r="33" spans="1:13" s="99" customFormat="1" x14ac:dyDescent="0.3">
      <c r="A33" s="147"/>
      <c r="B33" s="183" t="s">
        <v>130</v>
      </c>
      <c r="C33" s="139"/>
      <c r="D33" s="185"/>
      <c r="E33" s="140"/>
      <c r="F33" s="141" t="s">
        <v>62</v>
      </c>
      <c r="G33" s="142">
        <v>1</v>
      </c>
      <c r="H33" s="116"/>
      <c r="I33" s="117"/>
      <c r="J33" s="118">
        <f>G33*H33</f>
        <v>0</v>
      </c>
      <c r="K33" s="119">
        <f>G33*I33</f>
        <v>0</v>
      </c>
      <c r="L33" s="119">
        <f>J33+K33</f>
        <v>0</v>
      </c>
      <c r="M33" s="113" t="s">
        <v>57</v>
      </c>
    </row>
    <row r="34" spans="1:13" s="99" customFormat="1" x14ac:dyDescent="0.3">
      <c r="A34" s="147"/>
      <c r="B34" s="143" t="s">
        <v>131</v>
      </c>
      <c r="C34" s="184">
        <v>1</v>
      </c>
      <c r="D34" s="186" t="s">
        <v>3</v>
      </c>
      <c r="E34" s="144"/>
      <c r="F34" s="145"/>
      <c r="G34" s="146"/>
      <c r="H34" s="137"/>
      <c r="I34" s="121"/>
      <c r="J34" s="120"/>
      <c r="K34" s="122"/>
      <c r="L34" s="122"/>
      <c r="M34" s="146"/>
    </row>
    <row r="35" spans="1:13" s="99" customFormat="1" x14ac:dyDescent="0.3">
      <c r="A35" s="147"/>
      <c r="B35" s="143" t="s">
        <v>132</v>
      </c>
      <c r="C35" s="184">
        <v>4</v>
      </c>
      <c r="D35" s="186" t="s">
        <v>3</v>
      </c>
      <c r="E35" s="144"/>
      <c r="F35" s="145"/>
      <c r="G35" s="146"/>
      <c r="H35" s="137"/>
      <c r="I35" s="121"/>
      <c r="J35" s="120"/>
      <c r="K35" s="122"/>
      <c r="L35" s="122"/>
      <c r="M35" s="146"/>
    </row>
    <row r="36" spans="1:13" s="99" customFormat="1" x14ac:dyDescent="0.3">
      <c r="A36" s="147"/>
      <c r="B36" s="143" t="s">
        <v>133</v>
      </c>
      <c r="C36" s="184">
        <v>1</v>
      </c>
      <c r="D36" s="186" t="s">
        <v>9</v>
      </c>
      <c r="E36" s="144"/>
      <c r="F36" s="145"/>
      <c r="G36" s="146"/>
      <c r="H36" s="137"/>
      <c r="I36" s="121"/>
      <c r="J36" s="120"/>
      <c r="K36" s="122"/>
      <c r="L36" s="122"/>
      <c r="M36" s="146"/>
    </row>
    <row r="37" spans="1:13" s="99" customFormat="1" x14ac:dyDescent="0.3">
      <c r="A37" s="147"/>
      <c r="B37" s="143" t="s">
        <v>134</v>
      </c>
      <c r="C37" s="184">
        <v>2.5</v>
      </c>
      <c r="D37" s="186" t="s">
        <v>9</v>
      </c>
      <c r="E37" s="144"/>
      <c r="F37" s="145"/>
      <c r="G37" s="146"/>
      <c r="H37" s="137"/>
      <c r="I37" s="121"/>
      <c r="J37" s="120"/>
      <c r="K37" s="122"/>
      <c r="L37" s="122"/>
      <c r="M37" s="146"/>
    </row>
    <row r="38" spans="1:13" s="99" customFormat="1" x14ac:dyDescent="0.3">
      <c r="A38" s="147"/>
      <c r="B38" s="143" t="s">
        <v>135</v>
      </c>
      <c r="C38" s="184">
        <v>2</v>
      </c>
      <c r="D38" s="186" t="s">
        <v>3</v>
      </c>
      <c r="E38" s="144"/>
      <c r="F38" s="145"/>
      <c r="G38" s="146"/>
      <c r="H38" s="137"/>
      <c r="I38" s="121"/>
      <c r="J38" s="120"/>
      <c r="K38" s="122"/>
      <c r="L38" s="122"/>
      <c r="M38" s="146"/>
    </row>
    <row r="39" spans="1:13" s="99" customFormat="1" x14ac:dyDescent="0.3">
      <c r="A39" s="147"/>
      <c r="B39" s="143" t="s">
        <v>136</v>
      </c>
      <c r="C39" s="184">
        <v>1</v>
      </c>
      <c r="D39" s="186" t="s">
        <v>3</v>
      </c>
      <c r="E39" s="144"/>
      <c r="F39" s="145"/>
      <c r="G39" s="146"/>
      <c r="H39" s="137"/>
      <c r="I39" s="121"/>
      <c r="J39" s="120"/>
      <c r="K39" s="122"/>
      <c r="L39" s="122"/>
      <c r="M39" s="146"/>
    </row>
    <row r="40" spans="1:13" s="99" customFormat="1" x14ac:dyDescent="0.3">
      <c r="A40" s="147"/>
      <c r="B40" s="143" t="s">
        <v>137</v>
      </c>
      <c r="C40" s="184">
        <v>3</v>
      </c>
      <c r="D40" s="186" t="s">
        <v>3</v>
      </c>
      <c r="E40" s="144"/>
      <c r="F40" s="145"/>
      <c r="G40" s="146"/>
      <c r="H40" s="137"/>
      <c r="I40" s="121"/>
      <c r="J40" s="120"/>
      <c r="K40" s="122"/>
      <c r="L40" s="122"/>
      <c r="M40" s="146"/>
    </row>
    <row r="41" spans="1:13" s="99" customFormat="1" x14ac:dyDescent="0.3">
      <c r="A41" s="147"/>
      <c r="B41" s="143" t="s">
        <v>138</v>
      </c>
      <c r="C41" s="184">
        <v>8</v>
      </c>
      <c r="D41" s="186" t="s">
        <v>3</v>
      </c>
      <c r="E41" s="144"/>
      <c r="F41" s="145"/>
      <c r="G41" s="146"/>
      <c r="H41" s="137"/>
      <c r="I41" s="121"/>
      <c r="J41" s="120"/>
      <c r="K41" s="122"/>
      <c r="L41" s="122"/>
      <c r="M41" s="146"/>
    </row>
    <row r="42" spans="1:13" s="99" customFormat="1" x14ac:dyDescent="0.3">
      <c r="A42" s="147"/>
      <c r="B42" s="143" t="s">
        <v>139</v>
      </c>
      <c r="C42" s="184">
        <v>1</v>
      </c>
      <c r="D42" s="186" t="s">
        <v>3</v>
      </c>
      <c r="E42" s="144"/>
      <c r="F42" s="145"/>
      <c r="G42" s="146"/>
      <c r="H42" s="137"/>
      <c r="I42" s="121"/>
      <c r="J42" s="120"/>
      <c r="K42" s="122"/>
      <c r="L42" s="122"/>
      <c r="M42" s="146"/>
    </row>
    <row r="43" spans="1:13" s="99" customFormat="1" x14ac:dyDescent="0.3">
      <c r="A43" s="147"/>
      <c r="B43" s="143" t="s">
        <v>140</v>
      </c>
      <c r="C43" s="184">
        <v>1</v>
      </c>
      <c r="D43" s="186" t="s">
        <v>3</v>
      </c>
      <c r="E43" s="144"/>
      <c r="F43" s="145"/>
      <c r="G43" s="146"/>
      <c r="H43" s="137"/>
      <c r="I43" s="121"/>
      <c r="J43" s="120"/>
      <c r="K43" s="122"/>
      <c r="L43" s="122"/>
      <c r="M43" s="146"/>
    </row>
    <row r="44" spans="1:13" s="99" customFormat="1" x14ac:dyDescent="0.3">
      <c r="A44" s="147"/>
      <c r="B44" s="143" t="s">
        <v>141</v>
      </c>
      <c r="C44" s="184">
        <v>4</v>
      </c>
      <c r="D44" s="186" t="s">
        <v>84</v>
      </c>
      <c r="E44" s="144"/>
      <c r="F44" s="145"/>
      <c r="G44" s="146"/>
      <c r="H44" s="137"/>
      <c r="I44" s="121"/>
      <c r="J44" s="120"/>
      <c r="K44" s="122"/>
      <c r="L44" s="122"/>
      <c r="M44" s="146"/>
    </row>
    <row r="45" spans="1:13" s="99" customFormat="1" x14ac:dyDescent="0.3">
      <c r="A45" s="147"/>
      <c r="B45" s="143" t="s">
        <v>142</v>
      </c>
      <c r="C45" s="184">
        <v>2</v>
      </c>
      <c r="D45" s="186" t="s">
        <v>84</v>
      </c>
      <c r="E45" s="144"/>
      <c r="F45" s="145"/>
      <c r="G45" s="146"/>
      <c r="H45" s="137"/>
      <c r="I45" s="121"/>
      <c r="J45" s="120"/>
      <c r="K45" s="122"/>
      <c r="L45" s="122"/>
      <c r="M45" s="146"/>
    </row>
    <row r="46" spans="1:13" s="99" customFormat="1" x14ac:dyDescent="0.3">
      <c r="A46" s="147"/>
      <c r="B46" s="143" t="s">
        <v>143</v>
      </c>
      <c r="C46" s="184">
        <v>2</v>
      </c>
      <c r="D46" s="186" t="s">
        <v>84</v>
      </c>
      <c r="E46" s="144"/>
      <c r="F46" s="145"/>
      <c r="G46" s="146"/>
      <c r="H46" s="137"/>
      <c r="I46" s="121"/>
      <c r="J46" s="120"/>
      <c r="K46" s="122"/>
      <c r="L46" s="122"/>
      <c r="M46" s="146"/>
    </row>
    <row r="47" spans="1:13" s="99" customFormat="1" x14ac:dyDescent="0.3">
      <c r="A47" s="147"/>
      <c r="B47" s="143" t="s">
        <v>144</v>
      </c>
      <c r="C47" s="184">
        <v>2</v>
      </c>
      <c r="D47" s="186" t="s">
        <v>3</v>
      </c>
      <c r="E47" s="144"/>
      <c r="F47" s="145"/>
      <c r="G47" s="146"/>
      <c r="H47" s="137"/>
      <c r="I47" s="121"/>
      <c r="J47" s="120"/>
      <c r="K47" s="122"/>
      <c r="L47" s="122"/>
      <c r="M47" s="146"/>
    </row>
    <row r="48" spans="1:13" s="99" customFormat="1" x14ac:dyDescent="0.3">
      <c r="A48" s="147"/>
      <c r="B48" s="143" t="s">
        <v>145</v>
      </c>
      <c r="C48" s="184">
        <v>2</v>
      </c>
      <c r="D48" s="186" t="s">
        <v>3</v>
      </c>
      <c r="E48" s="144"/>
      <c r="F48" s="145"/>
      <c r="G48" s="146"/>
      <c r="H48" s="137"/>
      <c r="I48" s="121"/>
      <c r="J48" s="120"/>
      <c r="K48" s="122"/>
      <c r="L48" s="122"/>
      <c r="M48" s="146"/>
    </row>
    <row r="49" spans="1:13" s="99" customFormat="1" x14ac:dyDescent="0.3">
      <c r="A49" s="147"/>
      <c r="B49" s="143" t="s">
        <v>146</v>
      </c>
      <c r="C49" s="184">
        <v>2</v>
      </c>
      <c r="D49" s="186" t="s">
        <v>3</v>
      </c>
      <c r="E49" s="144"/>
      <c r="F49" s="145"/>
      <c r="G49" s="146"/>
      <c r="H49" s="137"/>
      <c r="I49" s="121"/>
      <c r="J49" s="120"/>
      <c r="K49" s="122"/>
      <c r="L49" s="122"/>
      <c r="M49" s="146"/>
    </row>
    <row r="50" spans="1:13" s="99" customFormat="1" x14ac:dyDescent="0.3">
      <c r="A50" s="147"/>
      <c r="B50" s="143"/>
      <c r="C50" s="184"/>
      <c r="D50" s="186"/>
      <c r="E50" s="144"/>
      <c r="F50" s="145"/>
      <c r="G50" s="146"/>
      <c r="H50" s="137"/>
      <c r="I50" s="121"/>
      <c r="J50" s="120"/>
      <c r="K50" s="122"/>
      <c r="L50" s="122"/>
      <c r="M50" s="146"/>
    </row>
    <row r="51" spans="1:13" s="99" customFormat="1" x14ac:dyDescent="0.3">
      <c r="A51" s="147"/>
      <c r="B51" s="183" t="s">
        <v>147</v>
      </c>
      <c r="C51" s="184"/>
      <c r="D51" s="186"/>
      <c r="E51" s="144"/>
      <c r="F51" s="141" t="s">
        <v>62</v>
      </c>
      <c r="G51" s="142">
        <v>1</v>
      </c>
      <c r="H51" s="137"/>
      <c r="I51" s="121"/>
      <c r="J51" s="118">
        <f>G51*H51</f>
        <v>0</v>
      </c>
      <c r="K51" s="119">
        <f>G51*I51</f>
        <v>0</v>
      </c>
      <c r="L51" s="119">
        <f>J51+K51</f>
        <v>0</v>
      </c>
      <c r="M51" s="113" t="s">
        <v>57</v>
      </c>
    </row>
    <row r="52" spans="1:13" s="99" customFormat="1" x14ac:dyDescent="0.3">
      <c r="A52" s="147"/>
      <c r="B52" s="143" t="s">
        <v>148</v>
      </c>
      <c r="C52" s="184">
        <v>2</v>
      </c>
      <c r="D52" s="186" t="s">
        <v>3</v>
      </c>
      <c r="E52" s="144"/>
      <c r="F52" s="145"/>
      <c r="G52" s="146"/>
      <c r="H52" s="137"/>
      <c r="I52" s="121"/>
      <c r="J52" s="120"/>
      <c r="K52" s="122"/>
      <c r="L52" s="122"/>
      <c r="M52" s="146"/>
    </row>
    <row r="53" spans="1:13" s="99" customFormat="1" x14ac:dyDescent="0.3">
      <c r="A53" s="147"/>
      <c r="B53" s="143" t="s">
        <v>149</v>
      </c>
      <c r="C53" s="184">
        <v>2</v>
      </c>
      <c r="D53" s="186" t="s">
        <v>3</v>
      </c>
      <c r="E53" s="144"/>
      <c r="F53" s="145"/>
      <c r="G53" s="146"/>
      <c r="H53" s="137"/>
      <c r="I53" s="121"/>
      <c r="J53" s="120"/>
      <c r="K53" s="122"/>
      <c r="L53" s="122"/>
      <c r="M53" s="146"/>
    </row>
    <row r="54" spans="1:13" s="99" customFormat="1" x14ac:dyDescent="0.3">
      <c r="A54" s="147"/>
      <c r="B54" s="143" t="s">
        <v>150</v>
      </c>
      <c r="C54" s="184">
        <v>8</v>
      </c>
      <c r="D54" s="186" t="s">
        <v>9</v>
      </c>
      <c r="E54" s="144"/>
      <c r="F54" s="145"/>
      <c r="G54" s="146"/>
      <c r="H54" s="137"/>
      <c r="I54" s="121"/>
      <c r="J54" s="120"/>
      <c r="K54" s="122"/>
      <c r="L54" s="122"/>
      <c r="M54" s="146"/>
    </row>
    <row r="55" spans="1:13" s="99" customFormat="1" x14ac:dyDescent="0.3">
      <c r="A55" s="147"/>
      <c r="B55" s="143" t="s">
        <v>151</v>
      </c>
      <c r="C55" s="184">
        <v>1</v>
      </c>
      <c r="D55" s="186" t="s">
        <v>9</v>
      </c>
      <c r="E55" s="144"/>
      <c r="F55" s="145"/>
      <c r="G55" s="146"/>
      <c r="H55" s="137"/>
      <c r="I55" s="121"/>
      <c r="J55" s="120"/>
      <c r="K55" s="122"/>
      <c r="L55" s="122"/>
      <c r="M55" s="146"/>
    </row>
    <row r="56" spans="1:13" s="99" customFormat="1" x14ac:dyDescent="0.3">
      <c r="A56" s="147"/>
      <c r="B56" s="143" t="s">
        <v>152</v>
      </c>
      <c r="C56" s="184">
        <v>9</v>
      </c>
      <c r="D56" s="186" t="s">
        <v>3</v>
      </c>
      <c r="E56" s="144"/>
      <c r="F56" s="145"/>
      <c r="G56" s="146"/>
      <c r="H56" s="137"/>
      <c r="I56" s="121"/>
      <c r="J56" s="120"/>
      <c r="K56" s="122"/>
      <c r="L56" s="122"/>
      <c r="M56" s="146"/>
    </row>
    <row r="57" spans="1:13" s="99" customFormat="1" x14ac:dyDescent="0.3">
      <c r="A57" s="147"/>
      <c r="B57" s="143" t="s">
        <v>153</v>
      </c>
      <c r="C57" s="184">
        <v>1</v>
      </c>
      <c r="D57" s="186" t="s">
        <v>3</v>
      </c>
      <c r="E57" s="144"/>
      <c r="F57" s="145"/>
      <c r="G57" s="146"/>
      <c r="H57" s="137"/>
      <c r="I57" s="121"/>
      <c r="J57" s="120"/>
      <c r="K57" s="122"/>
      <c r="L57" s="122"/>
      <c r="M57" s="146"/>
    </row>
    <row r="58" spans="1:13" s="99" customFormat="1" x14ac:dyDescent="0.3">
      <c r="A58" s="147"/>
      <c r="B58" s="143" t="s">
        <v>154</v>
      </c>
      <c r="C58" s="184">
        <v>3</v>
      </c>
      <c r="D58" s="186" t="s">
        <v>3</v>
      </c>
      <c r="E58" s="144"/>
      <c r="F58" s="145"/>
      <c r="G58" s="146"/>
      <c r="H58" s="137"/>
      <c r="I58" s="121"/>
      <c r="J58" s="120"/>
      <c r="K58" s="122"/>
      <c r="L58" s="122"/>
      <c r="M58" s="146"/>
    </row>
    <row r="59" spans="1:13" s="99" customFormat="1" x14ac:dyDescent="0.3">
      <c r="A59" s="147"/>
      <c r="B59" s="143" t="s">
        <v>155</v>
      </c>
      <c r="C59" s="184">
        <v>3</v>
      </c>
      <c r="D59" s="186" t="s">
        <v>3</v>
      </c>
      <c r="E59" s="144"/>
      <c r="F59" s="145"/>
      <c r="G59" s="146"/>
      <c r="H59" s="137"/>
      <c r="I59" s="121"/>
      <c r="J59" s="120"/>
      <c r="K59" s="122"/>
      <c r="L59" s="122"/>
      <c r="M59" s="146"/>
    </row>
    <row r="60" spans="1:13" s="99" customFormat="1" x14ac:dyDescent="0.3">
      <c r="A60" s="147"/>
      <c r="B60" s="143" t="s">
        <v>156</v>
      </c>
      <c r="C60" s="184">
        <v>6</v>
      </c>
      <c r="D60" s="186" t="s">
        <v>3</v>
      </c>
      <c r="E60" s="144"/>
      <c r="F60" s="145"/>
      <c r="G60" s="146"/>
      <c r="H60" s="137"/>
      <c r="I60" s="121"/>
      <c r="J60" s="120"/>
      <c r="K60" s="122"/>
      <c r="L60" s="122"/>
      <c r="M60" s="146"/>
    </row>
    <row r="61" spans="1:13" s="99" customFormat="1" x14ac:dyDescent="0.3">
      <c r="A61" s="147"/>
      <c r="B61" s="143" t="s">
        <v>157</v>
      </c>
      <c r="C61" s="184">
        <v>2</v>
      </c>
      <c r="D61" s="186" t="s">
        <v>3</v>
      </c>
      <c r="E61" s="144"/>
      <c r="F61" s="145"/>
      <c r="G61" s="146"/>
      <c r="H61" s="137"/>
      <c r="I61" s="121"/>
      <c r="J61" s="120"/>
      <c r="K61" s="122"/>
      <c r="L61" s="122"/>
      <c r="M61" s="146"/>
    </row>
    <row r="62" spans="1:13" s="99" customFormat="1" x14ac:dyDescent="0.3">
      <c r="A62" s="147"/>
      <c r="B62" s="143" t="s">
        <v>158</v>
      </c>
      <c r="C62" s="184">
        <v>2</v>
      </c>
      <c r="D62" s="186" t="s">
        <v>3</v>
      </c>
      <c r="E62" s="144"/>
      <c r="F62" s="145"/>
      <c r="G62" s="146"/>
      <c r="H62" s="137"/>
      <c r="I62" s="121"/>
      <c r="J62" s="120"/>
      <c r="K62" s="122"/>
      <c r="L62" s="122"/>
      <c r="M62" s="146"/>
    </row>
    <row r="63" spans="1:13" s="99" customFormat="1" x14ac:dyDescent="0.3">
      <c r="A63" s="147"/>
      <c r="B63" s="143" t="s">
        <v>159</v>
      </c>
      <c r="C63" s="184">
        <v>0.5</v>
      </c>
      <c r="D63" s="186" t="s">
        <v>9</v>
      </c>
      <c r="E63" s="144"/>
      <c r="F63" s="145"/>
      <c r="G63" s="146"/>
      <c r="H63" s="137"/>
      <c r="I63" s="121"/>
      <c r="J63" s="120"/>
      <c r="K63" s="122"/>
      <c r="L63" s="122"/>
      <c r="M63" s="146"/>
    </row>
    <row r="64" spans="1:13" s="99" customFormat="1" x14ac:dyDescent="0.3">
      <c r="A64" s="147"/>
      <c r="B64" s="143" t="s">
        <v>160</v>
      </c>
      <c r="C64" s="184">
        <v>4</v>
      </c>
      <c r="D64" s="186" t="s">
        <v>3</v>
      </c>
      <c r="E64" s="144"/>
      <c r="F64" s="145"/>
      <c r="G64" s="146"/>
      <c r="H64" s="137"/>
      <c r="I64" s="121"/>
      <c r="J64" s="120"/>
      <c r="K64" s="122"/>
      <c r="L64" s="122"/>
      <c r="M64" s="146"/>
    </row>
    <row r="65" spans="1:13" s="99" customFormat="1" x14ac:dyDescent="0.3">
      <c r="A65" s="147"/>
      <c r="B65" s="143" t="s">
        <v>161</v>
      </c>
      <c r="C65" s="184">
        <v>4</v>
      </c>
      <c r="D65" s="186" t="s">
        <v>84</v>
      </c>
      <c r="E65" s="144"/>
      <c r="F65" s="145"/>
      <c r="G65" s="146"/>
      <c r="H65" s="137"/>
      <c r="I65" s="121"/>
      <c r="J65" s="120"/>
      <c r="K65" s="122"/>
      <c r="L65" s="122"/>
      <c r="M65" s="146"/>
    </row>
    <row r="66" spans="1:13" s="99" customFormat="1" x14ac:dyDescent="0.3">
      <c r="A66" s="147"/>
      <c r="B66" s="143" t="s">
        <v>162</v>
      </c>
      <c r="C66" s="184">
        <v>2</v>
      </c>
      <c r="D66" s="186" t="s">
        <v>84</v>
      </c>
      <c r="E66" s="144"/>
      <c r="F66" s="145"/>
      <c r="G66" s="146"/>
      <c r="H66" s="137"/>
      <c r="I66" s="121"/>
      <c r="J66" s="120"/>
      <c r="K66" s="122"/>
      <c r="L66" s="122"/>
      <c r="M66" s="146"/>
    </row>
    <row r="67" spans="1:13" s="99" customFormat="1" x14ac:dyDescent="0.3">
      <c r="A67" s="147"/>
      <c r="B67" s="143" t="s">
        <v>163</v>
      </c>
      <c r="C67" s="184">
        <v>3</v>
      </c>
      <c r="D67" s="186" t="s">
        <v>84</v>
      </c>
      <c r="E67" s="144"/>
      <c r="F67" s="145"/>
      <c r="G67" s="146"/>
      <c r="H67" s="137"/>
      <c r="I67" s="121"/>
      <c r="J67" s="120"/>
      <c r="K67" s="122"/>
      <c r="L67" s="122"/>
      <c r="M67" s="146"/>
    </row>
    <row r="68" spans="1:13" s="99" customFormat="1" x14ac:dyDescent="0.3">
      <c r="A68" s="147"/>
      <c r="B68" s="143" t="s">
        <v>164</v>
      </c>
      <c r="C68" s="184">
        <v>10</v>
      </c>
      <c r="D68" s="186" t="s">
        <v>12</v>
      </c>
      <c r="E68" s="144"/>
      <c r="F68" s="145"/>
      <c r="G68" s="146"/>
      <c r="H68" s="137"/>
      <c r="I68" s="121"/>
      <c r="J68" s="120"/>
      <c r="K68" s="122"/>
      <c r="L68" s="122"/>
      <c r="M68" s="146"/>
    </row>
    <row r="69" spans="1:13" s="99" customFormat="1" x14ac:dyDescent="0.3">
      <c r="A69" s="147"/>
      <c r="B69" s="143" t="s">
        <v>165</v>
      </c>
      <c r="C69" s="184">
        <v>1</v>
      </c>
      <c r="D69" s="186" t="s">
        <v>3</v>
      </c>
      <c r="E69" s="144"/>
      <c r="F69" s="145"/>
      <c r="G69" s="146"/>
      <c r="H69" s="137"/>
      <c r="I69" s="121"/>
      <c r="J69" s="120"/>
      <c r="K69" s="122"/>
      <c r="L69" s="122"/>
      <c r="M69" s="146"/>
    </row>
    <row r="70" spans="1:13" s="99" customFormat="1" x14ac:dyDescent="0.3">
      <c r="A70" s="147"/>
      <c r="B70" s="143" t="s">
        <v>144</v>
      </c>
      <c r="C70" s="184">
        <v>2</v>
      </c>
      <c r="D70" s="186" t="s">
        <v>3</v>
      </c>
      <c r="E70" s="144"/>
      <c r="F70" s="145"/>
      <c r="G70" s="146"/>
      <c r="H70" s="137"/>
      <c r="I70" s="121"/>
      <c r="J70" s="120"/>
      <c r="K70" s="122"/>
      <c r="L70" s="122"/>
      <c r="M70" s="146"/>
    </row>
    <row r="71" spans="1:13" s="99" customFormat="1" x14ac:dyDescent="0.3">
      <c r="A71" s="147"/>
      <c r="B71" s="143" t="s">
        <v>145</v>
      </c>
      <c r="C71" s="184">
        <v>2</v>
      </c>
      <c r="D71" s="186" t="s">
        <v>3</v>
      </c>
      <c r="E71" s="144"/>
      <c r="F71" s="145"/>
      <c r="G71" s="146"/>
      <c r="H71" s="137"/>
      <c r="I71" s="121"/>
      <c r="J71" s="120"/>
      <c r="K71" s="122"/>
      <c r="L71" s="122"/>
      <c r="M71" s="146"/>
    </row>
    <row r="72" spans="1:13" s="99" customFormat="1" x14ac:dyDescent="0.3">
      <c r="A72" s="147"/>
      <c r="B72" s="143" t="s">
        <v>146</v>
      </c>
      <c r="C72" s="184">
        <v>2</v>
      </c>
      <c r="D72" s="186" t="s">
        <v>3</v>
      </c>
      <c r="E72" s="144"/>
      <c r="F72" s="145"/>
      <c r="G72" s="146"/>
      <c r="H72" s="137"/>
      <c r="I72" s="121"/>
      <c r="J72" s="120"/>
      <c r="K72" s="122"/>
      <c r="L72" s="122"/>
      <c r="M72" s="146"/>
    </row>
    <row r="73" spans="1:13" s="99" customFormat="1" x14ac:dyDescent="0.3">
      <c r="A73" s="147"/>
      <c r="B73" s="143"/>
      <c r="C73" s="184"/>
      <c r="D73" s="186"/>
      <c r="E73" s="144"/>
      <c r="F73" s="145"/>
      <c r="G73" s="146"/>
      <c r="H73" s="137"/>
      <c r="I73" s="121"/>
      <c r="J73" s="120"/>
      <c r="K73" s="122"/>
      <c r="L73" s="122"/>
      <c r="M73" s="146"/>
    </row>
    <row r="74" spans="1:13" s="99" customFormat="1" ht="15.05" customHeight="1" x14ac:dyDescent="0.3">
      <c r="A74" s="147"/>
      <c r="B74" s="183" t="s">
        <v>166</v>
      </c>
      <c r="C74" s="184"/>
      <c r="D74" s="186"/>
      <c r="E74" s="144"/>
      <c r="F74" s="141" t="s">
        <v>62</v>
      </c>
      <c r="G74" s="142">
        <v>1</v>
      </c>
      <c r="H74" s="137"/>
      <c r="I74" s="121"/>
      <c r="J74" s="118">
        <f>G74*H74</f>
        <v>0</v>
      </c>
      <c r="K74" s="119">
        <f>G74*I74</f>
        <v>0</v>
      </c>
      <c r="L74" s="119">
        <f>J74+K74</f>
        <v>0</v>
      </c>
      <c r="M74" s="113" t="s">
        <v>57</v>
      </c>
    </row>
    <row r="75" spans="1:13" s="99" customFormat="1" ht="15.05" customHeight="1" x14ac:dyDescent="0.3">
      <c r="A75" s="147"/>
      <c r="B75" s="143" t="s">
        <v>167</v>
      </c>
      <c r="C75" s="184">
        <v>2</v>
      </c>
      <c r="D75" s="186" t="s">
        <v>3</v>
      </c>
      <c r="E75" s="144"/>
      <c r="F75" s="145"/>
      <c r="G75" s="146"/>
      <c r="H75" s="137"/>
      <c r="I75" s="121"/>
      <c r="J75" s="120"/>
      <c r="K75" s="122"/>
      <c r="L75" s="122"/>
      <c r="M75" s="146"/>
    </row>
    <row r="76" spans="1:13" s="99" customFormat="1" ht="15.05" customHeight="1" x14ac:dyDescent="0.3">
      <c r="A76" s="147"/>
      <c r="B76" s="143" t="s">
        <v>168</v>
      </c>
      <c r="C76" s="184">
        <v>1</v>
      </c>
      <c r="D76" s="186" t="s">
        <v>3</v>
      </c>
      <c r="E76" s="144"/>
      <c r="F76" s="145"/>
      <c r="G76" s="146"/>
      <c r="H76" s="137"/>
      <c r="I76" s="121"/>
      <c r="J76" s="120"/>
      <c r="K76" s="122"/>
      <c r="L76" s="122"/>
      <c r="M76" s="146"/>
    </row>
    <row r="77" spans="1:13" s="99" customFormat="1" ht="15.05" customHeight="1" x14ac:dyDescent="0.3">
      <c r="A77" s="147"/>
      <c r="B77" s="143" t="s">
        <v>169</v>
      </c>
      <c r="C77" s="184">
        <v>1</v>
      </c>
      <c r="D77" s="186" t="s">
        <v>3</v>
      </c>
      <c r="E77" s="144"/>
      <c r="F77" s="145"/>
      <c r="G77" s="146"/>
      <c r="H77" s="137"/>
      <c r="I77" s="121"/>
      <c r="J77" s="120"/>
      <c r="K77" s="122"/>
      <c r="L77" s="122"/>
      <c r="M77" s="146"/>
    </row>
    <row r="78" spans="1:13" s="99" customFormat="1" ht="15.05" customHeight="1" x14ac:dyDescent="0.3">
      <c r="A78" s="147"/>
      <c r="B78" s="143" t="s">
        <v>172</v>
      </c>
      <c r="C78" s="184">
        <v>1</v>
      </c>
      <c r="D78" s="186" t="s">
        <v>84</v>
      </c>
      <c r="E78" s="144"/>
      <c r="F78" s="145"/>
      <c r="G78" s="146"/>
      <c r="H78" s="137"/>
      <c r="I78" s="121"/>
      <c r="J78" s="120"/>
      <c r="K78" s="122"/>
      <c r="L78" s="122"/>
      <c r="M78" s="146"/>
    </row>
    <row r="79" spans="1:13" s="99" customFormat="1" ht="15.05" customHeight="1" x14ac:dyDescent="0.3">
      <c r="A79" s="147"/>
      <c r="B79" s="143" t="s">
        <v>170</v>
      </c>
      <c r="C79" s="184">
        <v>12</v>
      </c>
      <c r="D79" s="186" t="s">
        <v>3</v>
      </c>
      <c r="E79" s="144"/>
      <c r="F79" s="145"/>
      <c r="G79" s="146"/>
      <c r="H79" s="137"/>
      <c r="I79" s="121"/>
      <c r="J79" s="120"/>
      <c r="K79" s="122"/>
      <c r="L79" s="122"/>
      <c r="M79" s="146"/>
    </row>
    <row r="80" spans="1:13" s="99" customFormat="1" x14ac:dyDescent="0.3">
      <c r="A80" s="147"/>
      <c r="B80" s="143" t="s">
        <v>171</v>
      </c>
      <c r="C80" s="184">
        <v>12</v>
      </c>
      <c r="D80" s="186" t="s">
        <v>3</v>
      </c>
      <c r="E80" s="144"/>
      <c r="F80" s="145"/>
      <c r="G80" s="146"/>
      <c r="H80" s="137"/>
      <c r="I80" s="121"/>
      <c r="J80" s="120"/>
      <c r="K80" s="122"/>
      <c r="L80" s="122"/>
      <c r="M80" s="146"/>
    </row>
    <row r="81" spans="1:13" s="99" customFormat="1" x14ac:dyDescent="0.3">
      <c r="A81" s="147"/>
      <c r="B81" s="143"/>
      <c r="C81" s="184"/>
      <c r="D81" s="186"/>
      <c r="E81" s="144"/>
      <c r="F81" s="145"/>
      <c r="G81" s="146"/>
      <c r="H81" s="137"/>
      <c r="I81" s="121"/>
      <c r="J81" s="120"/>
      <c r="K81" s="122"/>
      <c r="L81" s="122"/>
      <c r="M81" s="146"/>
    </row>
    <row r="82" spans="1:13" s="99" customFormat="1" x14ac:dyDescent="0.3">
      <c r="A82" s="147"/>
      <c r="B82" s="183" t="s">
        <v>173</v>
      </c>
      <c r="C82" s="184"/>
      <c r="D82" s="186"/>
      <c r="E82" s="144"/>
      <c r="F82" s="141" t="s">
        <v>62</v>
      </c>
      <c r="G82" s="142">
        <v>1</v>
      </c>
      <c r="H82" s="137"/>
      <c r="I82" s="121"/>
      <c r="J82" s="118">
        <f>G82*H82</f>
        <v>0</v>
      </c>
      <c r="K82" s="119">
        <f>G82*I82</f>
        <v>0</v>
      </c>
      <c r="L82" s="119">
        <f>J82+K82</f>
        <v>0</v>
      </c>
      <c r="M82" s="113" t="s">
        <v>57</v>
      </c>
    </row>
    <row r="83" spans="1:13" s="99" customFormat="1" x14ac:dyDescent="0.3">
      <c r="A83" s="147"/>
      <c r="B83" s="143" t="s">
        <v>174</v>
      </c>
      <c r="C83" s="184">
        <v>6</v>
      </c>
      <c r="D83" s="186" t="s">
        <v>9</v>
      </c>
      <c r="E83" s="144"/>
      <c r="F83" s="145"/>
      <c r="G83" s="146"/>
      <c r="H83" s="137"/>
      <c r="I83" s="121"/>
      <c r="J83" s="120"/>
      <c r="K83" s="122"/>
      <c r="L83" s="122"/>
      <c r="M83" s="146"/>
    </row>
    <row r="84" spans="1:13" s="99" customFormat="1" x14ac:dyDescent="0.3">
      <c r="A84" s="147"/>
      <c r="B84" s="143" t="s">
        <v>175</v>
      </c>
      <c r="C84" s="184">
        <v>1</v>
      </c>
      <c r="D84" s="186" t="s">
        <v>9</v>
      </c>
      <c r="E84" s="144"/>
      <c r="F84" s="145"/>
      <c r="G84" s="146"/>
      <c r="H84" s="137"/>
      <c r="I84" s="121"/>
      <c r="J84" s="120"/>
      <c r="K84" s="122"/>
      <c r="L84" s="122"/>
      <c r="M84" s="146"/>
    </row>
    <row r="85" spans="1:13" s="99" customFormat="1" x14ac:dyDescent="0.3">
      <c r="A85" s="147"/>
      <c r="B85" s="143" t="s">
        <v>151</v>
      </c>
      <c r="C85" s="184">
        <v>0.1</v>
      </c>
      <c r="D85" s="186" t="s">
        <v>9</v>
      </c>
      <c r="E85" s="144"/>
      <c r="F85" s="145"/>
      <c r="G85" s="146"/>
      <c r="H85" s="137"/>
      <c r="I85" s="121"/>
      <c r="J85" s="120"/>
      <c r="K85" s="122"/>
      <c r="L85" s="122"/>
      <c r="M85" s="146"/>
    </row>
    <row r="86" spans="1:13" s="99" customFormat="1" x14ac:dyDescent="0.3">
      <c r="A86" s="147"/>
      <c r="B86" s="143" t="s">
        <v>176</v>
      </c>
      <c r="C86" s="184">
        <v>2</v>
      </c>
      <c r="D86" s="186" t="s">
        <v>3</v>
      </c>
      <c r="E86" s="144"/>
      <c r="F86" s="145"/>
      <c r="G86" s="146"/>
      <c r="H86" s="137"/>
      <c r="I86" s="121"/>
      <c r="J86" s="120"/>
      <c r="K86" s="122"/>
      <c r="L86" s="122"/>
      <c r="M86" s="146"/>
    </row>
    <row r="87" spans="1:13" s="99" customFormat="1" x14ac:dyDescent="0.3">
      <c r="A87" s="147"/>
      <c r="B87" s="143" t="s">
        <v>177</v>
      </c>
      <c r="C87" s="184">
        <v>1</v>
      </c>
      <c r="D87" s="186" t="s">
        <v>3</v>
      </c>
      <c r="E87" s="144"/>
      <c r="F87" s="145"/>
      <c r="G87" s="146"/>
      <c r="H87" s="137"/>
      <c r="I87" s="121"/>
      <c r="J87" s="120"/>
      <c r="K87" s="122"/>
      <c r="L87" s="122"/>
      <c r="M87" s="146"/>
    </row>
    <row r="88" spans="1:13" s="99" customFormat="1" x14ac:dyDescent="0.3">
      <c r="A88" s="147"/>
      <c r="B88" s="143" t="s">
        <v>178</v>
      </c>
      <c r="C88" s="184">
        <v>1</v>
      </c>
      <c r="D88" s="186" t="s">
        <v>3</v>
      </c>
      <c r="E88" s="144"/>
      <c r="F88" s="145"/>
      <c r="G88" s="146"/>
      <c r="H88" s="137"/>
      <c r="I88" s="121"/>
      <c r="J88" s="120"/>
      <c r="K88" s="122"/>
      <c r="L88" s="122"/>
      <c r="M88" s="146"/>
    </row>
    <row r="89" spans="1:13" s="99" customFormat="1" x14ac:dyDescent="0.3">
      <c r="A89" s="147"/>
      <c r="B89" s="143" t="s">
        <v>179</v>
      </c>
      <c r="C89" s="184">
        <v>1</v>
      </c>
      <c r="D89" s="186" t="s">
        <v>3</v>
      </c>
      <c r="E89" s="144"/>
      <c r="F89" s="145"/>
      <c r="G89" s="146"/>
      <c r="H89" s="137"/>
      <c r="I89" s="121"/>
      <c r="J89" s="120"/>
      <c r="K89" s="122"/>
      <c r="L89" s="122"/>
      <c r="M89" s="146"/>
    </row>
    <row r="90" spans="1:13" s="99" customFormat="1" x14ac:dyDescent="0.3">
      <c r="A90" s="147"/>
      <c r="B90" s="143" t="s">
        <v>180</v>
      </c>
      <c r="C90" s="184">
        <v>1</v>
      </c>
      <c r="D90" s="186" t="s">
        <v>3</v>
      </c>
      <c r="E90" s="144"/>
      <c r="F90" s="145"/>
      <c r="G90" s="146"/>
      <c r="H90" s="137"/>
      <c r="I90" s="121"/>
      <c r="J90" s="120"/>
      <c r="K90" s="122"/>
      <c r="L90" s="122"/>
      <c r="M90" s="146"/>
    </row>
    <row r="91" spans="1:13" s="99" customFormat="1" x14ac:dyDescent="0.3">
      <c r="A91" s="147"/>
      <c r="B91" s="143" t="s">
        <v>181</v>
      </c>
      <c r="C91" s="184">
        <v>1</v>
      </c>
      <c r="D91" s="186" t="s">
        <v>84</v>
      </c>
      <c r="E91" s="144"/>
      <c r="F91" s="145"/>
      <c r="G91" s="146"/>
      <c r="H91" s="137"/>
      <c r="I91" s="121"/>
      <c r="J91" s="120"/>
      <c r="K91" s="122"/>
      <c r="L91" s="122"/>
      <c r="M91" s="146"/>
    </row>
    <row r="92" spans="1:13" s="99" customFormat="1" x14ac:dyDescent="0.3">
      <c r="A92" s="147"/>
      <c r="B92" s="143" t="s">
        <v>182</v>
      </c>
      <c r="C92" s="184">
        <v>1</v>
      </c>
      <c r="D92" s="186" t="s">
        <v>84</v>
      </c>
      <c r="E92" s="144"/>
      <c r="F92" s="145"/>
      <c r="G92" s="146"/>
      <c r="H92" s="137"/>
      <c r="I92" s="121"/>
      <c r="J92" s="120"/>
      <c r="K92" s="122"/>
      <c r="L92" s="122"/>
      <c r="M92" s="146"/>
    </row>
    <row r="93" spans="1:13" s="99" customFormat="1" x14ac:dyDescent="0.3">
      <c r="A93" s="147"/>
      <c r="B93" s="143" t="s">
        <v>183</v>
      </c>
      <c r="C93" s="184">
        <v>1</v>
      </c>
      <c r="D93" s="186" t="s">
        <v>3</v>
      </c>
      <c r="E93" s="144"/>
      <c r="F93" s="145"/>
      <c r="G93" s="146"/>
      <c r="H93" s="137"/>
      <c r="I93" s="121"/>
      <c r="J93" s="120"/>
      <c r="K93" s="122"/>
      <c r="L93" s="122"/>
      <c r="M93" s="146"/>
    </row>
    <row r="94" spans="1:13" s="99" customFormat="1" x14ac:dyDescent="0.3">
      <c r="A94" s="147"/>
      <c r="B94" s="143" t="s">
        <v>184</v>
      </c>
      <c r="C94" s="184">
        <v>1</v>
      </c>
      <c r="D94" s="186" t="s">
        <v>3</v>
      </c>
      <c r="E94" s="144"/>
      <c r="F94" s="145"/>
      <c r="G94" s="146"/>
      <c r="H94" s="137"/>
      <c r="I94" s="121"/>
      <c r="J94" s="120"/>
      <c r="K94" s="122"/>
      <c r="L94" s="122"/>
      <c r="M94" s="146"/>
    </row>
    <row r="95" spans="1:13" s="99" customFormat="1" x14ac:dyDescent="0.3">
      <c r="A95" s="147"/>
      <c r="B95" s="143" t="s">
        <v>185</v>
      </c>
      <c r="C95" s="184">
        <v>1</v>
      </c>
      <c r="D95" s="186" t="s">
        <v>3</v>
      </c>
      <c r="E95" s="144"/>
      <c r="F95" s="145"/>
      <c r="G95" s="146"/>
      <c r="H95" s="137"/>
      <c r="I95" s="121"/>
      <c r="J95" s="120"/>
      <c r="K95" s="122"/>
      <c r="L95" s="122"/>
      <c r="M95" s="146"/>
    </row>
    <row r="96" spans="1:13" s="99" customFormat="1" x14ac:dyDescent="0.3">
      <c r="A96" s="147"/>
      <c r="B96" s="143" t="s">
        <v>186</v>
      </c>
      <c r="C96" s="184">
        <v>1</v>
      </c>
      <c r="D96" s="186" t="s">
        <v>9</v>
      </c>
      <c r="E96" s="144"/>
      <c r="F96" s="145"/>
      <c r="G96" s="146"/>
      <c r="H96" s="137"/>
      <c r="I96" s="121"/>
      <c r="J96" s="120"/>
      <c r="K96" s="122"/>
      <c r="L96" s="122"/>
      <c r="M96" s="146"/>
    </row>
    <row r="97" spans="1:13" s="99" customFormat="1" x14ac:dyDescent="0.3">
      <c r="A97" s="147"/>
      <c r="B97" s="143" t="s">
        <v>187</v>
      </c>
      <c r="C97" s="184">
        <v>2</v>
      </c>
      <c r="D97" s="186" t="s">
        <v>3</v>
      </c>
      <c r="E97" s="144"/>
      <c r="F97" s="145"/>
      <c r="G97" s="146"/>
      <c r="H97" s="137"/>
      <c r="I97" s="121"/>
      <c r="J97" s="120"/>
      <c r="K97" s="122"/>
      <c r="L97" s="122"/>
      <c r="M97" s="146"/>
    </row>
    <row r="98" spans="1:13" s="99" customFormat="1" x14ac:dyDescent="0.3">
      <c r="A98" s="147"/>
      <c r="B98" s="143"/>
      <c r="C98" s="184"/>
      <c r="D98" s="186"/>
      <c r="E98" s="144"/>
      <c r="F98" s="145"/>
      <c r="G98" s="146"/>
      <c r="H98" s="137"/>
      <c r="I98" s="121"/>
      <c r="J98" s="120"/>
      <c r="K98" s="122"/>
      <c r="L98" s="122"/>
      <c r="M98" s="146"/>
    </row>
    <row r="99" spans="1:13" s="99" customFormat="1" x14ac:dyDescent="0.3">
      <c r="A99" s="147"/>
      <c r="B99" s="183" t="s">
        <v>188</v>
      </c>
      <c r="C99" s="184"/>
      <c r="D99" s="186"/>
      <c r="E99" s="144"/>
      <c r="F99" s="141" t="s">
        <v>62</v>
      </c>
      <c r="G99" s="142">
        <v>1</v>
      </c>
      <c r="H99" s="137"/>
      <c r="I99" s="121"/>
      <c r="J99" s="118">
        <f>G99*H99</f>
        <v>0</v>
      </c>
      <c r="K99" s="119">
        <f>G99*I99</f>
        <v>0</v>
      </c>
      <c r="L99" s="119">
        <f>J99+K99</f>
        <v>0</v>
      </c>
      <c r="M99" s="113" t="s">
        <v>57</v>
      </c>
    </row>
    <row r="100" spans="1:13" s="99" customFormat="1" x14ac:dyDescent="0.3">
      <c r="A100" s="147"/>
      <c r="B100" s="143" t="s">
        <v>189</v>
      </c>
      <c r="C100" s="184">
        <v>1</v>
      </c>
      <c r="D100" s="186" t="s">
        <v>9</v>
      </c>
      <c r="E100" s="144"/>
      <c r="F100" s="145"/>
      <c r="G100" s="146"/>
      <c r="H100" s="137"/>
      <c r="I100" s="121"/>
      <c r="J100" s="120"/>
      <c r="K100" s="122"/>
      <c r="L100" s="122"/>
      <c r="M100" s="146"/>
    </row>
    <row r="101" spans="1:13" s="99" customFormat="1" x14ac:dyDescent="0.3">
      <c r="A101" s="147"/>
      <c r="B101" s="143" t="s">
        <v>190</v>
      </c>
      <c r="C101" s="184">
        <v>2</v>
      </c>
      <c r="D101" s="186" t="s">
        <v>3</v>
      </c>
      <c r="E101" s="144"/>
      <c r="F101" s="145"/>
      <c r="G101" s="146"/>
      <c r="H101" s="137"/>
      <c r="I101" s="121"/>
      <c r="J101" s="120"/>
      <c r="K101" s="122"/>
      <c r="L101" s="122"/>
      <c r="M101" s="146"/>
    </row>
    <row r="102" spans="1:13" s="99" customFormat="1" x14ac:dyDescent="0.3">
      <c r="A102" s="147"/>
      <c r="B102" s="143"/>
      <c r="C102" s="184"/>
      <c r="D102" s="186"/>
      <c r="E102" s="144"/>
      <c r="F102" s="145"/>
      <c r="G102" s="146"/>
      <c r="H102" s="137"/>
      <c r="I102" s="121"/>
      <c r="J102" s="120"/>
      <c r="K102" s="122"/>
      <c r="L102" s="122"/>
      <c r="M102" s="146"/>
    </row>
    <row r="103" spans="1:13" s="99" customFormat="1" x14ac:dyDescent="0.3">
      <c r="A103" s="147"/>
      <c r="B103" s="183" t="s">
        <v>191</v>
      </c>
      <c r="C103" s="184"/>
      <c r="D103" s="186"/>
      <c r="E103" s="144"/>
      <c r="F103" s="141" t="s">
        <v>62</v>
      </c>
      <c r="G103" s="142">
        <v>1</v>
      </c>
      <c r="H103" s="137"/>
      <c r="I103" s="121"/>
      <c r="J103" s="118">
        <f>G103*H103</f>
        <v>0</v>
      </c>
      <c r="K103" s="119">
        <f>G103*I103</f>
        <v>0</v>
      </c>
      <c r="L103" s="119">
        <f>J103+K103</f>
        <v>0</v>
      </c>
      <c r="M103" s="113" t="s">
        <v>57</v>
      </c>
    </row>
    <row r="104" spans="1:13" s="99" customFormat="1" x14ac:dyDescent="0.3">
      <c r="A104" s="147"/>
      <c r="B104" s="143" t="s">
        <v>150</v>
      </c>
      <c r="C104" s="184">
        <v>1</v>
      </c>
      <c r="D104" s="186" t="s">
        <v>9</v>
      </c>
      <c r="E104" s="144"/>
      <c r="F104" s="145"/>
      <c r="G104" s="146"/>
      <c r="H104" s="137"/>
      <c r="I104" s="121"/>
      <c r="J104" s="120"/>
      <c r="K104" s="122"/>
      <c r="L104" s="122"/>
      <c r="M104" s="146"/>
    </row>
    <row r="105" spans="1:13" s="99" customFormat="1" x14ac:dyDescent="0.3">
      <c r="A105" s="147"/>
      <c r="B105" s="143" t="s">
        <v>152</v>
      </c>
      <c r="C105" s="184">
        <v>2</v>
      </c>
      <c r="D105" s="186" t="s">
        <v>3</v>
      </c>
      <c r="E105" s="144"/>
      <c r="F105" s="145"/>
      <c r="G105" s="146"/>
      <c r="H105" s="137"/>
      <c r="I105" s="121"/>
      <c r="J105" s="120"/>
      <c r="K105" s="122"/>
      <c r="L105" s="122"/>
      <c r="M105" s="146"/>
    </row>
    <row r="106" spans="1:13" s="99" customFormat="1" x14ac:dyDescent="0.3">
      <c r="A106" s="147"/>
      <c r="B106" s="143" t="s">
        <v>192</v>
      </c>
      <c r="C106" s="184">
        <v>1</v>
      </c>
      <c r="D106" s="186" t="s">
        <v>9</v>
      </c>
      <c r="E106" s="144"/>
      <c r="F106" s="145"/>
      <c r="G106" s="146"/>
      <c r="H106" s="137"/>
      <c r="I106" s="121"/>
      <c r="J106" s="120"/>
      <c r="K106" s="122"/>
      <c r="L106" s="122"/>
      <c r="M106" s="146"/>
    </row>
    <row r="107" spans="1:13" s="99" customFormat="1" x14ac:dyDescent="0.3">
      <c r="A107" s="147"/>
      <c r="B107" s="143" t="s">
        <v>193</v>
      </c>
      <c r="C107" s="184">
        <v>4</v>
      </c>
      <c r="D107" s="186" t="s">
        <v>3</v>
      </c>
      <c r="E107" s="144"/>
      <c r="F107" s="145"/>
      <c r="G107" s="146"/>
      <c r="H107" s="137"/>
      <c r="I107" s="121"/>
      <c r="J107" s="120"/>
      <c r="K107" s="122"/>
      <c r="L107" s="122"/>
      <c r="M107" s="146"/>
    </row>
    <row r="108" spans="1:13" s="99" customFormat="1" x14ac:dyDescent="0.3">
      <c r="A108" s="147"/>
      <c r="B108" s="143"/>
      <c r="C108" s="184"/>
      <c r="D108" s="186"/>
      <c r="E108" s="144"/>
      <c r="F108" s="145"/>
      <c r="G108" s="146"/>
      <c r="H108" s="137"/>
      <c r="I108" s="121"/>
      <c r="J108" s="120"/>
      <c r="K108" s="122"/>
      <c r="L108" s="122"/>
      <c r="M108" s="146"/>
    </row>
    <row r="109" spans="1:13" s="99" customFormat="1" x14ac:dyDescent="0.3">
      <c r="A109" s="147"/>
      <c r="B109" s="183" t="s">
        <v>194</v>
      </c>
      <c r="C109" s="184"/>
      <c r="D109" s="186"/>
      <c r="E109" s="144"/>
      <c r="F109" s="141" t="s">
        <v>62</v>
      </c>
      <c r="G109" s="142">
        <v>1</v>
      </c>
      <c r="H109" s="137"/>
      <c r="I109" s="121"/>
      <c r="J109" s="118">
        <f>G109*H109</f>
        <v>0</v>
      </c>
      <c r="K109" s="119">
        <f>G109*I109</f>
        <v>0</v>
      </c>
      <c r="L109" s="119">
        <f>J109+K109</f>
        <v>0</v>
      </c>
      <c r="M109" s="113" t="s">
        <v>57</v>
      </c>
    </row>
    <row r="110" spans="1:13" s="99" customFormat="1" x14ac:dyDescent="0.3">
      <c r="A110" s="147"/>
      <c r="B110" s="143" t="s">
        <v>174</v>
      </c>
      <c r="C110" s="184">
        <v>4</v>
      </c>
      <c r="D110" s="186" t="s">
        <v>9</v>
      </c>
      <c r="E110" s="144"/>
      <c r="F110" s="145"/>
      <c r="G110" s="146"/>
      <c r="H110" s="137"/>
      <c r="I110" s="121"/>
      <c r="J110" s="120"/>
      <c r="K110" s="122"/>
      <c r="L110" s="122"/>
      <c r="M110" s="146"/>
    </row>
    <row r="111" spans="1:13" s="99" customFormat="1" x14ac:dyDescent="0.3">
      <c r="A111" s="147"/>
      <c r="B111" s="143" t="s">
        <v>177</v>
      </c>
      <c r="C111" s="184">
        <v>1</v>
      </c>
      <c r="D111" s="186" t="s">
        <v>3</v>
      </c>
      <c r="E111" s="144"/>
      <c r="F111" s="145"/>
      <c r="G111" s="146"/>
      <c r="H111" s="137"/>
      <c r="I111" s="121"/>
      <c r="J111" s="120"/>
      <c r="K111" s="122"/>
      <c r="L111" s="122"/>
      <c r="M111" s="146"/>
    </row>
    <row r="112" spans="1:13" s="99" customFormat="1" x14ac:dyDescent="0.3">
      <c r="A112" s="147"/>
      <c r="B112" s="143" t="s">
        <v>195</v>
      </c>
      <c r="C112" s="184">
        <v>1</v>
      </c>
      <c r="D112" s="186" t="s">
        <v>3</v>
      </c>
      <c r="E112" s="144"/>
      <c r="F112" s="145"/>
      <c r="G112" s="146"/>
      <c r="H112" s="137"/>
      <c r="I112" s="121"/>
      <c r="J112" s="120"/>
      <c r="K112" s="122"/>
      <c r="L112" s="122"/>
      <c r="M112" s="146"/>
    </row>
    <row r="113" spans="1:13" s="99" customFormat="1" x14ac:dyDescent="0.3">
      <c r="A113" s="147"/>
      <c r="B113" s="143" t="s">
        <v>182</v>
      </c>
      <c r="C113" s="184">
        <v>1</v>
      </c>
      <c r="D113" s="186" t="s">
        <v>84</v>
      </c>
      <c r="E113" s="144"/>
      <c r="F113" s="145"/>
      <c r="G113" s="146"/>
      <c r="H113" s="137"/>
      <c r="I113" s="121"/>
      <c r="J113" s="120"/>
      <c r="K113" s="122"/>
      <c r="L113" s="122"/>
      <c r="M113" s="146"/>
    </row>
    <row r="114" spans="1:13" s="99" customFormat="1" x14ac:dyDescent="0.3">
      <c r="A114" s="147"/>
      <c r="B114" s="143"/>
      <c r="C114" s="184"/>
      <c r="D114" s="186"/>
      <c r="E114" s="144"/>
      <c r="F114" s="145"/>
      <c r="G114" s="146"/>
      <c r="H114" s="137"/>
      <c r="I114" s="121"/>
      <c r="J114" s="120"/>
      <c r="K114" s="122"/>
      <c r="L114" s="122"/>
      <c r="M114" s="146"/>
    </row>
    <row r="115" spans="1:13" s="99" customFormat="1" x14ac:dyDescent="0.3">
      <c r="A115" s="147"/>
      <c r="B115" s="183" t="s">
        <v>196</v>
      </c>
      <c r="C115" s="184"/>
      <c r="D115" s="186"/>
      <c r="E115" s="144"/>
      <c r="F115" s="141" t="s">
        <v>62</v>
      </c>
      <c r="G115" s="142">
        <v>1</v>
      </c>
      <c r="H115" s="137"/>
      <c r="I115" s="121"/>
      <c r="J115" s="118">
        <f>G115*H115</f>
        <v>0</v>
      </c>
      <c r="K115" s="119">
        <f>G115*I115</f>
        <v>0</v>
      </c>
      <c r="L115" s="119">
        <f>J115+K115</f>
        <v>0</v>
      </c>
      <c r="M115" s="113" t="s">
        <v>57</v>
      </c>
    </row>
    <row r="116" spans="1:13" s="99" customFormat="1" x14ac:dyDescent="0.3">
      <c r="A116" s="147"/>
      <c r="B116" s="143" t="s">
        <v>151</v>
      </c>
      <c r="C116" s="184">
        <v>1</v>
      </c>
      <c r="D116" s="186" t="s">
        <v>9</v>
      </c>
      <c r="E116" s="144"/>
      <c r="F116" s="145"/>
      <c r="G116" s="146"/>
      <c r="H116" s="137"/>
      <c r="I116" s="121"/>
      <c r="J116" s="120"/>
      <c r="K116" s="122"/>
      <c r="L116" s="122"/>
      <c r="M116" s="146"/>
    </row>
    <row r="117" spans="1:13" s="99" customFormat="1" x14ac:dyDescent="0.3">
      <c r="A117" s="147"/>
      <c r="B117" s="143" t="s">
        <v>197</v>
      </c>
      <c r="C117" s="184">
        <v>1</v>
      </c>
      <c r="D117" s="186" t="s">
        <v>9</v>
      </c>
      <c r="E117" s="144"/>
      <c r="F117" s="145"/>
      <c r="G117" s="146"/>
      <c r="H117" s="137"/>
      <c r="I117" s="121"/>
      <c r="J117" s="120"/>
      <c r="K117" s="122"/>
      <c r="L117" s="122"/>
      <c r="M117" s="146"/>
    </row>
    <row r="118" spans="1:13" s="99" customFormat="1" x14ac:dyDescent="0.3">
      <c r="A118" s="147"/>
      <c r="B118" s="143" t="s">
        <v>198</v>
      </c>
      <c r="C118" s="184">
        <v>2</v>
      </c>
      <c r="D118" s="186" t="s">
        <v>3</v>
      </c>
      <c r="E118" s="144"/>
      <c r="F118" s="145"/>
      <c r="G118" s="146"/>
      <c r="H118" s="137"/>
      <c r="I118" s="121"/>
      <c r="J118" s="120"/>
      <c r="K118" s="122"/>
      <c r="L118" s="122"/>
      <c r="M118" s="146"/>
    </row>
    <row r="119" spans="1:13" s="99" customFormat="1" x14ac:dyDescent="0.3">
      <c r="A119" s="147"/>
      <c r="B119" s="143" t="s">
        <v>199</v>
      </c>
      <c r="C119" s="184">
        <v>1</v>
      </c>
      <c r="D119" s="186" t="s">
        <v>3</v>
      </c>
      <c r="E119" s="144"/>
      <c r="F119" s="145"/>
      <c r="G119" s="146"/>
      <c r="H119" s="137"/>
      <c r="I119" s="121"/>
      <c r="J119" s="120"/>
      <c r="K119" s="122"/>
      <c r="L119" s="122"/>
      <c r="M119" s="146"/>
    </row>
    <row r="120" spans="1:13" s="99" customFormat="1" x14ac:dyDescent="0.3">
      <c r="A120" s="147"/>
      <c r="B120" s="143" t="s">
        <v>200</v>
      </c>
      <c r="C120" s="184">
        <v>2</v>
      </c>
      <c r="D120" s="186" t="s">
        <v>3</v>
      </c>
      <c r="E120" s="144"/>
      <c r="F120" s="145"/>
      <c r="G120" s="146"/>
      <c r="H120" s="137"/>
      <c r="I120" s="121"/>
      <c r="J120" s="120"/>
      <c r="K120" s="122"/>
      <c r="L120" s="122"/>
      <c r="M120" s="146"/>
    </row>
    <row r="121" spans="1:13" s="99" customFormat="1" x14ac:dyDescent="0.3">
      <c r="A121" s="147"/>
      <c r="B121" s="143" t="s">
        <v>201</v>
      </c>
      <c r="C121" s="184">
        <v>5</v>
      </c>
      <c r="D121" s="186" t="s">
        <v>3</v>
      </c>
      <c r="E121" s="144"/>
      <c r="F121" s="145"/>
      <c r="G121" s="146"/>
      <c r="H121" s="137"/>
      <c r="I121" s="121"/>
      <c r="J121" s="120"/>
      <c r="K121" s="122"/>
      <c r="L121" s="122"/>
      <c r="M121" s="146"/>
    </row>
    <row r="122" spans="1:13" s="99" customFormat="1" x14ac:dyDescent="0.3">
      <c r="A122" s="147"/>
      <c r="B122" s="143" t="s">
        <v>202</v>
      </c>
      <c r="C122" s="184">
        <v>2</v>
      </c>
      <c r="D122" s="186" t="s">
        <v>3</v>
      </c>
      <c r="E122" s="144"/>
      <c r="F122" s="145"/>
      <c r="G122" s="146"/>
      <c r="H122" s="137"/>
      <c r="I122" s="121"/>
      <c r="J122" s="120"/>
      <c r="K122" s="122"/>
      <c r="L122" s="122"/>
      <c r="M122" s="146"/>
    </row>
    <row r="123" spans="1:13" s="99" customFormat="1" x14ac:dyDescent="0.3">
      <c r="A123" s="147"/>
      <c r="B123" s="143" t="s">
        <v>203</v>
      </c>
      <c r="C123" s="184">
        <v>6</v>
      </c>
      <c r="D123" s="186" t="s">
        <v>3</v>
      </c>
      <c r="E123" s="144"/>
      <c r="F123" s="145"/>
      <c r="G123" s="146"/>
      <c r="H123" s="137"/>
      <c r="I123" s="121"/>
      <c r="J123" s="120"/>
      <c r="K123" s="122"/>
      <c r="L123" s="122"/>
      <c r="M123" s="146"/>
    </row>
    <row r="124" spans="1:13" s="99" customFormat="1" x14ac:dyDescent="0.3">
      <c r="A124" s="147"/>
      <c r="B124" s="143" t="s">
        <v>204</v>
      </c>
      <c r="C124" s="184">
        <v>3</v>
      </c>
      <c r="D124" s="186" t="s">
        <v>3</v>
      </c>
      <c r="E124" s="144"/>
      <c r="F124" s="145"/>
      <c r="G124" s="146"/>
      <c r="H124" s="137"/>
      <c r="I124" s="121"/>
      <c r="J124" s="120"/>
      <c r="K124" s="122"/>
      <c r="L124" s="122"/>
      <c r="M124" s="146"/>
    </row>
    <row r="125" spans="1:13" s="99" customFormat="1" x14ac:dyDescent="0.3">
      <c r="A125" s="147"/>
      <c r="B125" s="143" t="s">
        <v>205</v>
      </c>
      <c r="C125" s="184">
        <v>2</v>
      </c>
      <c r="D125" s="186" t="s">
        <v>3</v>
      </c>
      <c r="E125" s="144"/>
      <c r="F125" s="145"/>
      <c r="G125" s="146"/>
      <c r="H125" s="137"/>
      <c r="I125" s="121"/>
      <c r="J125" s="120"/>
      <c r="K125" s="122"/>
      <c r="L125" s="122"/>
      <c r="M125" s="146"/>
    </row>
    <row r="126" spans="1:13" s="99" customFormat="1" x14ac:dyDescent="0.3">
      <c r="A126" s="147"/>
      <c r="B126" s="143" t="s">
        <v>206</v>
      </c>
      <c r="C126" s="184">
        <v>2</v>
      </c>
      <c r="D126" s="186" t="s">
        <v>3</v>
      </c>
      <c r="E126" s="144"/>
      <c r="F126" s="145"/>
      <c r="G126" s="146"/>
      <c r="H126" s="137"/>
      <c r="I126" s="121"/>
      <c r="J126" s="120"/>
      <c r="K126" s="122"/>
      <c r="L126" s="122"/>
      <c r="M126" s="146"/>
    </row>
    <row r="127" spans="1:13" s="99" customFormat="1" x14ac:dyDescent="0.3">
      <c r="A127" s="147"/>
      <c r="B127" s="143" t="s">
        <v>207</v>
      </c>
      <c r="C127" s="184">
        <v>1</v>
      </c>
      <c r="D127" s="186" t="s">
        <v>3</v>
      </c>
      <c r="E127" s="144"/>
      <c r="F127" s="145"/>
      <c r="G127" s="146"/>
      <c r="H127" s="137"/>
      <c r="I127" s="121"/>
      <c r="J127" s="120"/>
      <c r="K127" s="122"/>
      <c r="L127" s="122"/>
      <c r="M127" s="146"/>
    </row>
    <row r="128" spans="1:13" s="99" customFormat="1" x14ac:dyDescent="0.3">
      <c r="A128" s="147"/>
      <c r="B128" s="143" t="s">
        <v>208</v>
      </c>
      <c r="C128" s="184">
        <v>1</v>
      </c>
      <c r="D128" s="186" t="s">
        <v>3</v>
      </c>
      <c r="E128" s="144"/>
      <c r="F128" s="145"/>
      <c r="G128" s="146"/>
      <c r="H128" s="137"/>
      <c r="I128" s="121"/>
      <c r="J128" s="120"/>
      <c r="K128" s="122"/>
      <c r="L128" s="122"/>
      <c r="M128" s="146"/>
    </row>
    <row r="129" spans="1:13" s="99" customFormat="1" x14ac:dyDescent="0.3">
      <c r="A129" s="147"/>
      <c r="B129" s="143" t="s">
        <v>209</v>
      </c>
      <c r="C129" s="184">
        <v>1</v>
      </c>
      <c r="D129" s="186" t="s">
        <v>3</v>
      </c>
      <c r="E129" s="144"/>
      <c r="F129" s="145"/>
      <c r="G129" s="146"/>
      <c r="H129" s="137"/>
      <c r="I129" s="121"/>
      <c r="J129" s="120"/>
      <c r="K129" s="122"/>
      <c r="L129" s="122"/>
      <c r="M129" s="146"/>
    </row>
    <row r="130" spans="1:13" s="99" customFormat="1" x14ac:dyDescent="0.3">
      <c r="A130" s="147"/>
      <c r="B130" s="143" t="s">
        <v>210</v>
      </c>
      <c r="C130" s="184">
        <v>1</v>
      </c>
      <c r="D130" s="186" t="s">
        <v>3</v>
      </c>
      <c r="E130" s="144"/>
      <c r="F130" s="145"/>
      <c r="G130" s="146"/>
      <c r="H130" s="137"/>
      <c r="I130" s="121"/>
      <c r="J130" s="120"/>
      <c r="K130" s="122"/>
      <c r="L130" s="122"/>
      <c r="M130" s="146"/>
    </row>
    <row r="131" spans="1:13" s="99" customFormat="1" x14ac:dyDescent="0.3">
      <c r="A131" s="147"/>
      <c r="B131" s="143" t="s">
        <v>211</v>
      </c>
      <c r="C131" s="184">
        <v>10</v>
      </c>
      <c r="D131" s="186" t="s">
        <v>12</v>
      </c>
      <c r="E131" s="144"/>
      <c r="F131" s="145"/>
      <c r="G131" s="146"/>
      <c r="H131" s="137"/>
      <c r="I131" s="121"/>
      <c r="J131" s="120"/>
      <c r="K131" s="122"/>
      <c r="L131" s="122"/>
      <c r="M131" s="146"/>
    </row>
    <row r="132" spans="1:13" s="99" customFormat="1" x14ac:dyDescent="0.3">
      <c r="A132" s="147"/>
      <c r="B132" s="143"/>
      <c r="C132" s="184"/>
      <c r="D132" s="186"/>
      <c r="E132" s="144"/>
      <c r="F132" s="145"/>
      <c r="G132" s="146"/>
      <c r="H132" s="137"/>
      <c r="I132" s="121"/>
      <c r="J132" s="120"/>
      <c r="K132" s="122"/>
      <c r="L132" s="122"/>
      <c r="M132" s="146"/>
    </row>
    <row r="133" spans="1:13" s="99" customFormat="1" x14ac:dyDescent="0.3">
      <c r="A133" s="147"/>
      <c r="B133" s="183" t="s">
        <v>212</v>
      </c>
      <c r="C133" s="184"/>
      <c r="D133" s="186"/>
      <c r="E133" s="144"/>
      <c r="F133" s="141" t="s">
        <v>62</v>
      </c>
      <c r="G133" s="142">
        <v>1</v>
      </c>
      <c r="H133" s="137"/>
      <c r="I133" s="121"/>
      <c r="J133" s="118">
        <f>G133*H133</f>
        <v>0</v>
      </c>
      <c r="K133" s="119">
        <f>G133*I133</f>
        <v>0</v>
      </c>
      <c r="L133" s="119">
        <f>J133+K133</f>
        <v>0</v>
      </c>
      <c r="M133" s="113" t="s">
        <v>57</v>
      </c>
    </row>
    <row r="134" spans="1:13" s="99" customFormat="1" x14ac:dyDescent="0.3">
      <c r="A134" s="147"/>
      <c r="B134" s="143" t="s">
        <v>213</v>
      </c>
      <c r="C134" s="184">
        <v>1</v>
      </c>
      <c r="D134" s="186" t="s">
        <v>3</v>
      </c>
      <c r="E134" s="144"/>
      <c r="F134" s="145"/>
      <c r="G134" s="146"/>
      <c r="H134" s="137"/>
      <c r="I134" s="121"/>
      <c r="J134" s="120"/>
      <c r="K134" s="122"/>
      <c r="L134" s="122"/>
      <c r="M134" s="146"/>
    </row>
    <row r="135" spans="1:13" s="99" customFormat="1" x14ac:dyDescent="0.3">
      <c r="A135" s="147"/>
      <c r="B135" s="143" t="s">
        <v>214</v>
      </c>
      <c r="C135" s="184">
        <v>4</v>
      </c>
      <c r="D135" s="186" t="s">
        <v>9</v>
      </c>
      <c r="E135" s="144"/>
      <c r="F135" s="145"/>
      <c r="G135" s="146"/>
      <c r="H135" s="137"/>
      <c r="I135" s="121"/>
      <c r="J135" s="120"/>
      <c r="K135" s="122"/>
      <c r="L135" s="122"/>
      <c r="M135" s="146"/>
    </row>
    <row r="136" spans="1:13" s="99" customFormat="1" x14ac:dyDescent="0.3">
      <c r="A136" s="147"/>
      <c r="B136" s="143" t="s">
        <v>215</v>
      </c>
      <c r="C136" s="184">
        <v>4</v>
      </c>
      <c r="D136" s="186" t="s">
        <v>3</v>
      </c>
      <c r="E136" s="144"/>
      <c r="F136" s="145"/>
      <c r="G136" s="146"/>
      <c r="H136" s="137"/>
      <c r="I136" s="121"/>
      <c r="J136" s="120"/>
      <c r="K136" s="122"/>
      <c r="L136" s="122"/>
      <c r="M136" s="146"/>
    </row>
    <row r="137" spans="1:13" s="99" customFormat="1" x14ac:dyDescent="0.3">
      <c r="A137" s="147"/>
      <c r="B137" s="143" t="s">
        <v>216</v>
      </c>
      <c r="C137" s="184">
        <v>1</v>
      </c>
      <c r="D137" s="186" t="s">
        <v>3</v>
      </c>
      <c r="E137" s="144"/>
      <c r="F137" s="145"/>
      <c r="G137" s="146"/>
      <c r="H137" s="137"/>
      <c r="I137" s="121"/>
      <c r="J137" s="120"/>
      <c r="K137" s="122"/>
      <c r="L137" s="122"/>
      <c r="M137" s="146"/>
    </row>
    <row r="138" spans="1:13" s="99" customFormat="1" x14ac:dyDescent="0.3">
      <c r="A138" s="147"/>
      <c r="B138" s="143" t="s">
        <v>217</v>
      </c>
      <c r="C138" s="184">
        <v>1</v>
      </c>
      <c r="D138" s="186" t="s">
        <v>3</v>
      </c>
      <c r="E138" s="144"/>
      <c r="F138" s="145"/>
      <c r="G138" s="146"/>
      <c r="H138" s="137"/>
      <c r="I138" s="121"/>
      <c r="J138" s="120"/>
      <c r="K138" s="122"/>
      <c r="L138" s="122"/>
      <c r="M138" s="146"/>
    </row>
    <row r="139" spans="1:13" s="99" customFormat="1" x14ac:dyDescent="0.3">
      <c r="A139" s="147"/>
      <c r="B139" s="143" t="s">
        <v>164</v>
      </c>
      <c r="C139" s="184">
        <v>5</v>
      </c>
      <c r="D139" s="186" t="s">
        <v>12</v>
      </c>
      <c r="E139" s="144"/>
      <c r="F139" s="145"/>
      <c r="G139" s="146"/>
      <c r="H139" s="137"/>
      <c r="I139" s="121"/>
      <c r="J139" s="120"/>
      <c r="K139" s="122"/>
      <c r="L139" s="122"/>
      <c r="M139" s="146"/>
    </row>
    <row r="140" spans="1:13" s="99" customFormat="1" x14ac:dyDescent="0.3">
      <c r="A140" s="147"/>
      <c r="B140" s="143"/>
      <c r="C140" s="184"/>
      <c r="D140" s="186"/>
      <c r="E140" s="144"/>
      <c r="F140" s="145"/>
      <c r="G140" s="146"/>
      <c r="H140" s="137"/>
      <c r="I140" s="121"/>
      <c r="J140" s="120"/>
      <c r="K140" s="122"/>
      <c r="L140" s="122"/>
      <c r="M140" s="146"/>
    </row>
    <row r="141" spans="1:13" s="99" customFormat="1" x14ac:dyDescent="0.3">
      <c r="A141" s="147"/>
      <c r="B141" s="183" t="s">
        <v>220</v>
      </c>
      <c r="C141" s="184"/>
      <c r="D141" s="186"/>
      <c r="E141" s="144"/>
      <c r="F141" s="141" t="s">
        <v>62</v>
      </c>
      <c r="G141" s="142">
        <v>1</v>
      </c>
      <c r="H141" s="137"/>
      <c r="I141" s="121"/>
      <c r="J141" s="118">
        <f>G141*H141</f>
        <v>0</v>
      </c>
      <c r="K141" s="119">
        <f>G141*I141</f>
        <v>0</v>
      </c>
      <c r="L141" s="119">
        <f>J141+K141</f>
        <v>0</v>
      </c>
      <c r="M141" s="113" t="s">
        <v>57</v>
      </c>
    </row>
    <row r="142" spans="1:13" s="99" customFormat="1" ht="60.25" x14ac:dyDescent="0.3">
      <c r="A142" s="147"/>
      <c r="B142" s="143" t="s">
        <v>227</v>
      </c>
      <c r="C142" s="184">
        <v>1</v>
      </c>
      <c r="D142" s="186" t="s">
        <v>3</v>
      </c>
      <c r="E142" s="144"/>
      <c r="F142" s="145"/>
      <c r="G142" s="146"/>
      <c r="H142" s="137"/>
      <c r="I142" s="121"/>
      <c r="J142" s="120"/>
      <c r="K142" s="122"/>
      <c r="L142" s="122"/>
      <c r="M142" s="146"/>
    </row>
    <row r="143" spans="1:13" s="99" customFormat="1" x14ac:dyDescent="0.3">
      <c r="A143" s="147"/>
      <c r="B143" s="143" t="s">
        <v>218</v>
      </c>
      <c r="C143" s="184">
        <v>2</v>
      </c>
      <c r="D143" s="186" t="s">
        <v>3</v>
      </c>
      <c r="E143" s="144"/>
      <c r="F143" s="145"/>
      <c r="G143" s="146"/>
      <c r="H143" s="137"/>
      <c r="I143" s="121"/>
      <c r="J143" s="120"/>
      <c r="K143" s="122"/>
      <c r="L143" s="122"/>
      <c r="M143" s="146"/>
    </row>
    <row r="144" spans="1:13" s="99" customFormat="1" x14ac:dyDescent="0.3">
      <c r="A144" s="147"/>
      <c r="B144" s="143" t="s">
        <v>204</v>
      </c>
      <c r="C144" s="184">
        <v>1</v>
      </c>
      <c r="D144" s="186" t="s">
        <v>3</v>
      </c>
      <c r="E144" s="144"/>
      <c r="F144" s="145"/>
      <c r="G144" s="146"/>
      <c r="H144" s="137"/>
      <c r="I144" s="121"/>
      <c r="J144" s="120"/>
      <c r="K144" s="122"/>
      <c r="L144" s="122"/>
      <c r="M144" s="146"/>
    </row>
    <row r="145" spans="1:13" s="99" customFormat="1" x14ac:dyDescent="0.3">
      <c r="A145" s="147"/>
      <c r="B145" s="143" t="s">
        <v>219</v>
      </c>
      <c r="C145" s="184">
        <v>1</v>
      </c>
      <c r="D145" s="186" t="s">
        <v>9</v>
      </c>
      <c r="E145" s="144"/>
      <c r="F145" s="145"/>
      <c r="G145" s="146"/>
      <c r="H145" s="137"/>
      <c r="I145" s="121"/>
      <c r="J145" s="120"/>
      <c r="K145" s="122"/>
      <c r="L145" s="122"/>
      <c r="M145" s="146"/>
    </row>
    <row r="146" spans="1:13" s="99" customFormat="1" x14ac:dyDescent="0.3">
      <c r="A146" s="147"/>
      <c r="B146" s="143" t="s">
        <v>190</v>
      </c>
      <c r="C146" s="184">
        <v>2</v>
      </c>
      <c r="D146" s="186" t="s">
        <v>3</v>
      </c>
      <c r="E146" s="144"/>
      <c r="F146" s="145"/>
      <c r="G146" s="146"/>
      <c r="H146" s="137"/>
      <c r="I146" s="121"/>
      <c r="J146" s="120"/>
      <c r="K146" s="122"/>
      <c r="L146" s="122"/>
      <c r="M146" s="146"/>
    </row>
    <row r="147" spans="1:13" s="99" customFormat="1" x14ac:dyDescent="0.3">
      <c r="A147" s="147"/>
      <c r="B147" s="143"/>
      <c r="C147" s="184"/>
      <c r="D147" s="186"/>
      <c r="E147" s="144"/>
      <c r="F147" s="145"/>
      <c r="G147" s="146"/>
      <c r="H147" s="137"/>
      <c r="I147" s="121"/>
      <c r="J147" s="120"/>
      <c r="K147" s="122"/>
      <c r="L147" s="122"/>
      <c r="M147" s="146"/>
    </row>
    <row r="148" spans="1:13" s="99" customFormat="1" x14ac:dyDescent="0.3">
      <c r="A148" s="147"/>
      <c r="B148" s="183" t="s">
        <v>221</v>
      </c>
      <c r="C148" s="184"/>
      <c r="D148" s="186"/>
      <c r="E148" s="144"/>
      <c r="F148" s="141" t="s">
        <v>62</v>
      </c>
      <c r="G148" s="142">
        <v>1</v>
      </c>
      <c r="H148" s="137"/>
      <c r="I148" s="121"/>
      <c r="J148" s="118">
        <f>G148*H148</f>
        <v>0</v>
      </c>
      <c r="K148" s="119">
        <f>G148*I148</f>
        <v>0</v>
      </c>
      <c r="L148" s="119">
        <f>J148+K148</f>
        <v>0</v>
      </c>
      <c r="M148" s="113" t="s">
        <v>57</v>
      </c>
    </row>
    <row r="149" spans="1:13" s="114" customFormat="1" x14ac:dyDescent="0.3">
      <c r="A149" s="138"/>
      <c r="B149" s="143" t="s">
        <v>222</v>
      </c>
      <c r="C149" s="184">
        <v>1</v>
      </c>
      <c r="D149" s="186" t="s">
        <v>3</v>
      </c>
      <c r="E149" s="144"/>
      <c r="F149" s="145"/>
      <c r="G149" s="146"/>
      <c r="H149" s="137"/>
      <c r="I149" s="121"/>
      <c r="J149" s="120"/>
      <c r="K149" s="122"/>
      <c r="L149" s="122"/>
      <c r="M149" s="146"/>
    </row>
    <row r="150" spans="1:13" s="114" customFormat="1" x14ac:dyDescent="0.3">
      <c r="A150" s="138"/>
      <c r="B150" s="143" t="s">
        <v>223</v>
      </c>
      <c r="C150" s="184">
        <v>1</v>
      </c>
      <c r="D150" s="186" t="s">
        <v>3</v>
      </c>
      <c r="E150" s="144"/>
      <c r="F150" s="145"/>
      <c r="G150" s="146"/>
      <c r="H150" s="137"/>
      <c r="I150" s="121"/>
      <c r="J150" s="120"/>
      <c r="K150" s="122"/>
      <c r="L150" s="122"/>
      <c r="M150" s="146"/>
    </row>
    <row r="151" spans="1:13" s="114" customFormat="1" x14ac:dyDescent="0.3">
      <c r="A151" s="147"/>
      <c r="B151" s="143" t="s">
        <v>224</v>
      </c>
      <c r="C151" s="184">
        <v>10</v>
      </c>
      <c r="D151" s="186" t="s">
        <v>9</v>
      </c>
      <c r="E151" s="144"/>
      <c r="F151" s="145"/>
      <c r="G151" s="146"/>
      <c r="H151" s="137"/>
      <c r="I151" s="121"/>
      <c r="J151" s="120"/>
      <c r="K151" s="122"/>
      <c r="L151" s="122"/>
      <c r="M151" s="146"/>
    </row>
    <row r="152" spans="1:13" s="114" customFormat="1" x14ac:dyDescent="0.3">
      <c r="A152" s="147"/>
      <c r="B152" s="143" t="s">
        <v>225</v>
      </c>
      <c r="C152" s="184">
        <v>5</v>
      </c>
      <c r="D152" s="186" t="s">
        <v>3</v>
      </c>
      <c r="E152" s="144"/>
      <c r="F152" s="145"/>
      <c r="G152" s="146"/>
      <c r="H152" s="137"/>
      <c r="I152" s="121"/>
      <c r="J152" s="120"/>
      <c r="K152" s="122"/>
      <c r="L152" s="122"/>
      <c r="M152" s="146"/>
    </row>
    <row r="153" spans="1:13" s="99" customFormat="1" x14ac:dyDescent="0.3">
      <c r="A153" s="147"/>
      <c r="B153" s="143" t="s">
        <v>226</v>
      </c>
      <c r="C153" s="184">
        <v>10</v>
      </c>
      <c r="D153" s="186" t="s">
        <v>12</v>
      </c>
      <c r="E153" s="144"/>
      <c r="F153" s="145"/>
      <c r="G153" s="146"/>
      <c r="H153" s="137"/>
      <c r="I153" s="121"/>
      <c r="J153" s="120"/>
      <c r="K153" s="122"/>
      <c r="L153" s="122"/>
      <c r="M153" s="146"/>
    </row>
    <row r="154" spans="1:13" s="99" customFormat="1" x14ac:dyDescent="0.3">
      <c r="A154" s="147"/>
      <c r="B154" s="143"/>
      <c r="C154" s="184"/>
      <c r="D154" s="186"/>
      <c r="E154" s="144"/>
      <c r="F154" s="145"/>
      <c r="G154" s="146"/>
      <c r="H154" s="137"/>
      <c r="I154" s="121"/>
      <c r="J154" s="120"/>
      <c r="K154" s="122"/>
      <c r="L154" s="122"/>
      <c r="M154" s="146"/>
    </row>
    <row r="155" spans="1:13" s="99" customFormat="1" x14ac:dyDescent="0.3">
      <c r="A155" s="147"/>
      <c r="B155" s="183" t="s">
        <v>228</v>
      </c>
      <c r="C155" s="184"/>
      <c r="D155" s="186"/>
      <c r="E155" s="144"/>
      <c r="F155" s="141" t="s">
        <v>62</v>
      </c>
      <c r="G155" s="142">
        <v>1</v>
      </c>
      <c r="H155" s="137"/>
      <c r="I155" s="121"/>
      <c r="J155" s="118">
        <f>G155*H155</f>
        <v>0</v>
      </c>
      <c r="K155" s="119">
        <f>G155*I155</f>
        <v>0</v>
      </c>
      <c r="L155" s="119">
        <f>J155+K155</f>
        <v>0</v>
      </c>
      <c r="M155" s="113" t="s">
        <v>57</v>
      </c>
    </row>
    <row r="156" spans="1:13" s="99" customFormat="1" x14ac:dyDescent="0.3">
      <c r="A156" s="147"/>
      <c r="B156" s="143" t="s">
        <v>229</v>
      </c>
      <c r="C156" s="184">
        <v>1</v>
      </c>
      <c r="D156" s="186" t="s">
        <v>9</v>
      </c>
      <c r="E156" s="144"/>
      <c r="F156" s="145"/>
      <c r="G156" s="146"/>
      <c r="H156" s="137"/>
      <c r="I156" s="121"/>
      <c r="J156" s="120"/>
      <c r="K156" s="122"/>
      <c r="L156" s="122"/>
      <c r="M156" s="146"/>
    </row>
    <row r="157" spans="1:13" s="99" customFormat="1" x14ac:dyDescent="0.3">
      <c r="A157" s="147"/>
      <c r="B157" s="143" t="s">
        <v>230</v>
      </c>
      <c r="C157" s="184">
        <v>1</v>
      </c>
      <c r="D157" s="186" t="s">
        <v>3</v>
      </c>
      <c r="E157" s="144"/>
      <c r="F157" s="145"/>
      <c r="G157" s="146"/>
      <c r="H157" s="137"/>
      <c r="I157" s="121"/>
      <c r="J157" s="120"/>
      <c r="K157" s="122"/>
      <c r="L157" s="122"/>
      <c r="M157" s="146"/>
    </row>
    <row r="158" spans="1:13" s="99" customFormat="1" x14ac:dyDescent="0.3">
      <c r="A158" s="147"/>
      <c r="B158" s="143" t="s">
        <v>231</v>
      </c>
      <c r="C158" s="184">
        <v>1</v>
      </c>
      <c r="D158" s="186" t="s">
        <v>3</v>
      </c>
      <c r="E158" s="144"/>
      <c r="F158" s="145"/>
      <c r="G158" s="146"/>
      <c r="H158" s="137"/>
      <c r="I158" s="121"/>
      <c r="J158" s="120"/>
      <c r="K158" s="122"/>
      <c r="L158" s="122"/>
      <c r="M158" s="146"/>
    </row>
    <row r="159" spans="1:13" s="99" customFormat="1" x14ac:dyDescent="0.3">
      <c r="A159" s="147"/>
      <c r="B159" s="143" t="s">
        <v>232</v>
      </c>
      <c r="C159" s="184">
        <v>1</v>
      </c>
      <c r="D159" s="186" t="s">
        <v>3</v>
      </c>
      <c r="E159" s="144"/>
      <c r="F159" s="145"/>
      <c r="G159" s="146"/>
      <c r="H159" s="137"/>
      <c r="I159" s="121"/>
      <c r="J159" s="120"/>
      <c r="K159" s="122"/>
      <c r="L159" s="122"/>
      <c r="M159" s="146"/>
    </row>
    <row r="160" spans="1:13" s="99" customFormat="1" x14ac:dyDescent="0.3">
      <c r="A160" s="147"/>
      <c r="B160" s="143" t="s">
        <v>233</v>
      </c>
      <c r="C160" s="184">
        <v>1</v>
      </c>
      <c r="D160" s="186" t="s">
        <v>3</v>
      </c>
      <c r="E160" s="144"/>
      <c r="F160" s="145"/>
      <c r="G160" s="146"/>
      <c r="H160" s="137"/>
      <c r="I160" s="121"/>
      <c r="J160" s="120"/>
      <c r="K160" s="122"/>
      <c r="L160" s="122"/>
      <c r="M160" s="146"/>
    </row>
    <row r="161" spans="1:13" s="99" customFormat="1" x14ac:dyDescent="0.3">
      <c r="A161" s="147"/>
      <c r="B161" s="143" t="s">
        <v>234</v>
      </c>
      <c r="C161" s="184">
        <v>1</v>
      </c>
      <c r="D161" s="186" t="s">
        <v>3</v>
      </c>
      <c r="E161" s="144"/>
      <c r="F161" s="145"/>
      <c r="G161" s="146"/>
      <c r="H161" s="137"/>
      <c r="I161" s="121"/>
      <c r="J161" s="120"/>
      <c r="K161" s="122"/>
      <c r="L161" s="122"/>
      <c r="M161" s="146"/>
    </row>
    <row r="162" spans="1:13" s="99" customFormat="1" x14ac:dyDescent="0.3">
      <c r="A162" s="147"/>
      <c r="B162" s="143" t="s">
        <v>235</v>
      </c>
      <c r="C162" s="184">
        <v>1</v>
      </c>
      <c r="D162" s="186" t="s">
        <v>3</v>
      </c>
      <c r="E162" s="144"/>
      <c r="F162" s="145"/>
      <c r="G162" s="146"/>
      <c r="H162" s="137"/>
      <c r="I162" s="121"/>
      <c r="J162" s="120"/>
      <c r="K162" s="122"/>
      <c r="L162" s="122"/>
      <c r="M162" s="146"/>
    </row>
    <row r="163" spans="1:13" s="99" customFormat="1" x14ac:dyDescent="0.3">
      <c r="A163" s="147"/>
      <c r="B163" s="143" t="s">
        <v>163</v>
      </c>
      <c r="C163" s="184">
        <v>1</v>
      </c>
      <c r="D163" s="186" t="s">
        <v>84</v>
      </c>
      <c r="E163" s="144"/>
      <c r="F163" s="145"/>
      <c r="G163" s="146"/>
      <c r="H163" s="137"/>
      <c r="I163" s="121"/>
      <c r="J163" s="120"/>
      <c r="K163" s="122"/>
      <c r="L163" s="122"/>
      <c r="M163" s="146"/>
    </row>
    <row r="164" spans="1:13" s="99" customFormat="1" x14ac:dyDescent="0.3">
      <c r="A164" s="147"/>
      <c r="B164" s="143"/>
      <c r="C164" s="184"/>
      <c r="D164" s="186"/>
      <c r="E164" s="144"/>
      <c r="F164" s="145"/>
      <c r="G164" s="146"/>
      <c r="H164" s="137"/>
      <c r="I164" s="121"/>
      <c r="J164" s="120"/>
      <c r="K164" s="122"/>
      <c r="L164" s="122"/>
      <c r="M164" s="146"/>
    </row>
    <row r="165" spans="1:13" s="99" customFormat="1" x14ac:dyDescent="0.3">
      <c r="A165" s="147"/>
      <c r="B165" s="183" t="s">
        <v>236</v>
      </c>
      <c r="C165" s="184"/>
      <c r="D165" s="186"/>
      <c r="E165" s="144"/>
      <c r="F165" s="141" t="s">
        <v>62</v>
      </c>
      <c r="G165" s="142">
        <v>1</v>
      </c>
      <c r="H165" s="137"/>
      <c r="I165" s="121"/>
      <c r="J165" s="118">
        <f>G165*H165</f>
        <v>0</v>
      </c>
      <c r="K165" s="119">
        <f>G165*I165</f>
        <v>0</v>
      </c>
      <c r="L165" s="119">
        <f>J165+K165</f>
        <v>0</v>
      </c>
      <c r="M165" s="113" t="s">
        <v>57</v>
      </c>
    </row>
    <row r="166" spans="1:13" s="99" customFormat="1" x14ac:dyDescent="0.3">
      <c r="A166" s="147"/>
      <c r="B166" s="143" t="s">
        <v>237</v>
      </c>
      <c r="C166" s="184">
        <v>1</v>
      </c>
      <c r="D166" s="186" t="s">
        <v>3</v>
      </c>
      <c r="E166" s="144"/>
      <c r="F166" s="145"/>
      <c r="G166" s="146"/>
      <c r="H166" s="137"/>
      <c r="I166" s="121"/>
      <c r="J166" s="120"/>
      <c r="K166" s="122"/>
      <c r="L166" s="122"/>
      <c r="M166" s="146"/>
    </row>
    <row r="167" spans="1:13" s="99" customFormat="1" x14ac:dyDescent="0.3">
      <c r="A167" s="147"/>
      <c r="B167" s="143" t="s">
        <v>238</v>
      </c>
      <c r="C167" s="184">
        <v>0.5</v>
      </c>
      <c r="D167" s="186" t="s">
        <v>9</v>
      </c>
      <c r="E167" s="144"/>
      <c r="F167" s="145"/>
      <c r="G167" s="146"/>
      <c r="H167" s="137"/>
      <c r="I167" s="121"/>
      <c r="J167" s="120"/>
      <c r="K167" s="122"/>
      <c r="L167" s="122"/>
      <c r="M167" s="146"/>
    </row>
    <row r="168" spans="1:13" s="99" customFormat="1" x14ac:dyDescent="0.3">
      <c r="A168" s="147"/>
      <c r="B168" s="143" t="s">
        <v>157</v>
      </c>
      <c r="C168" s="184">
        <v>1</v>
      </c>
      <c r="D168" s="186" t="s">
        <v>3</v>
      </c>
      <c r="E168" s="144"/>
      <c r="F168" s="145"/>
      <c r="G168" s="146"/>
      <c r="H168" s="137"/>
      <c r="I168" s="121"/>
      <c r="J168" s="120"/>
      <c r="K168" s="122"/>
      <c r="L168" s="122"/>
      <c r="M168" s="146"/>
    </row>
    <row r="169" spans="1:13" s="99" customFormat="1" x14ac:dyDescent="0.3">
      <c r="A169" s="147"/>
      <c r="B169" s="143" t="s">
        <v>239</v>
      </c>
      <c r="C169" s="184">
        <v>1</v>
      </c>
      <c r="D169" s="186" t="s">
        <v>3</v>
      </c>
      <c r="E169" s="144"/>
      <c r="F169" s="145"/>
      <c r="G169" s="146"/>
      <c r="H169" s="137"/>
      <c r="I169" s="121"/>
      <c r="J169" s="120"/>
      <c r="K169" s="122"/>
      <c r="L169" s="122"/>
      <c r="M169" s="146"/>
    </row>
    <row r="170" spans="1:13" s="99" customFormat="1" x14ac:dyDescent="0.3">
      <c r="A170" s="147"/>
      <c r="B170" s="143" t="s">
        <v>240</v>
      </c>
      <c r="C170" s="184">
        <v>3</v>
      </c>
      <c r="D170" s="186" t="s">
        <v>3</v>
      </c>
      <c r="E170" s="144"/>
      <c r="F170" s="145"/>
      <c r="G170" s="146"/>
      <c r="H170" s="137"/>
      <c r="I170" s="121"/>
      <c r="J170" s="120"/>
      <c r="K170" s="122"/>
      <c r="L170" s="122"/>
      <c r="M170" s="146"/>
    </row>
    <row r="171" spans="1:13" s="99" customFormat="1" x14ac:dyDescent="0.3">
      <c r="A171" s="147"/>
      <c r="B171" s="143" t="s">
        <v>204</v>
      </c>
      <c r="C171" s="184">
        <v>3</v>
      </c>
      <c r="D171" s="186" t="s">
        <v>3</v>
      </c>
      <c r="E171" s="144"/>
      <c r="F171" s="145"/>
      <c r="G171" s="146"/>
      <c r="H171" s="137"/>
      <c r="I171" s="121"/>
      <c r="J171" s="120"/>
      <c r="K171" s="122"/>
      <c r="L171" s="122"/>
      <c r="M171" s="146"/>
    </row>
    <row r="172" spans="1:13" s="99" customFormat="1" x14ac:dyDescent="0.3">
      <c r="A172" s="147"/>
      <c r="B172" s="143" t="s">
        <v>202</v>
      </c>
      <c r="C172" s="184">
        <v>4</v>
      </c>
      <c r="D172" s="186" t="s">
        <v>3</v>
      </c>
      <c r="E172" s="144"/>
      <c r="F172" s="145"/>
      <c r="G172" s="146"/>
      <c r="H172" s="137"/>
      <c r="I172" s="121"/>
      <c r="J172" s="120"/>
      <c r="K172" s="122"/>
      <c r="L172" s="122"/>
      <c r="M172" s="146"/>
    </row>
    <row r="173" spans="1:13" s="99" customFormat="1" x14ac:dyDescent="0.3">
      <c r="A173" s="147"/>
      <c r="B173" s="143" t="s">
        <v>216</v>
      </c>
      <c r="C173" s="184">
        <v>7</v>
      </c>
      <c r="D173" s="186" t="s">
        <v>3</v>
      </c>
      <c r="E173" s="144"/>
      <c r="F173" s="145"/>
      <c r="G173" s="146"/>
      <c r="H173" s="137"/>
      <c r="I173" s="121"/>
      <c r="J173" s="120"/>
      <c r="K173" s="122"/>
      <c r="L173" s="122"/>
      <c r="M173" s="146"/>
    </row>
    <row r="174" spans="1:13" s="99" customFormat="1" x14ac:dyDescent="0.3">
      <c r="A174" s="147"/>
      <c r="B174" s="143" t="s">
        <v>214</v>
      </c>
      <c r="C174" s="184">
        <v>15</v>
      </c>
      <c r="D174" s="186" t="s">
        <v>9</v>
      </c>
      <c r="E174" s="144"/>
      <c r="F174" s="145"/>
      <c r="G174" s="146"/>
      <c r="H174" s="137"/>
      <c r="I174" s="121"/>
      <c r="J174" s="120"/>
      <c r="K174" s="122"/>
      <c r="L174" s="122"/>
      <c r="M174" s="146"/>
    </row>
    <row r="175" spans="1:13" s="99" customFormat="1" x14ac:dyDescent="0.3">
      <c r="A175" s="147"/>
      <c r="B175" s="143" t="s">
        <v>215</v>
      </c>
      <c r="C175" s="184">
        <v>9</v>
      </c>
      <c r="D175" s="186" t="s">
        <v>3</v>
      </c>
      <c r="E175" s="144"/>
      <c r="F175" s="145"/>
      <c r="G175" s="146"/>
      <c r="H175" s="137"/>
      <c r="I175" s="121"/>
      <c r="J175" s="120"/>
      <c r="K175" s="122"/>
      <c r="L175" s="122"/>
      <c r="M175" s="146"/>
    </row>
    <row r="176" spans="1:13" s="99" customFormat="1" x14ac:dyDescent="0.3">
      <c r="A176" s="147"/>
      <c r="B176" s="143" t="s">
        <v>241</v>
      </c>
      <c r="C176" s="184">
        <v>1</v>
      </c>
      <c r="D176" s="186" t="s">
        <v>3</v>
      </c>
      <c r="E176" s="144"/>
      <c r="F176" s="145"/>
      <c r="G176" s="146"/>
      <c r="H176" s="137"/>
      <c r="I176" s="121"/>
      <c r="J176" s="120"/>
      <c r="K176" s="122"/>
      <c r="L176" s="122"/>
      <c r="M176" s="146"/>
    </row>
    <row r="177" spans="1:13" s="99" customFormat="1" x14ac:dyDescent="0.3">
      <c r="A177" s="147"/>
      <c r="B177" s="143" t="s">
        <v>242</v>
      </c>
      <c r="C177" s="184">
        <v>3</v>
      </c>
      <c r="D177" s="186" t="s">
        <v>3</v>
      </c>
      <c r="E177" s="144"/>
      <c r="F177" s="145"/>
      <c r="G177" s="146"/>
      <c r="H177" s="137"/>
      <c r="I177" s="121"/>
      <c r="J177" s="120"/>
      <c r="K177" s="122"/>
      <c r="L177" s="122"/>
      <c r="M177" s="146"/>
    </row>
    <row r="178" spans="1:13" s="99" customFormat="1" x14ac:dyDescent="0.3">
      <c r="A178" s="147"/>
      <c r="B178" s="143" t="s">
        <v>243</v>
      </c>
      <c r="C178" s="184">
        <v>2</v>
      </c>
      <c r="D178" s="186" t="s">
        <v>3</v>
      </c>
      <c r="E178" s="144"/>
      <c r="F178" s="145"/>
      <c r="G178" s="146"/>
      <c r="H178" s="137"/>
      <c r="I178" s="121"/>
      <c r="J178" s="120"/>
      <c r="K178" s="122"/>
      <c r="L178" s="122"/>
      <c r="M178" s="146"/>
    </row>
    <row r="179" spans="1:13" s="99" customFormat="1" x14ac:dyDescent="0.3">
      <c r="A179" s="147"/>
      <c r="B179" s="143" t="s">
        <v>244</v>
      </c>
      <c r="C179" s="184">
        <v>2</v>
      </c>
      <c r="D179" s="186" t="s">
        <v>3</v>
      </c>
      <c r="E179" s="144"/>
      <c r="F179" s="145"/>
      <c r="G179" s="146"/>
      <c r="H179" s="137"/>
      <c r="I179" s="121"/>
      <c r="J179" s="120"/>
      <c r="K179" s="122"/>
      <c r="L179" s="122"/>
      <c r="M179" s="146"/>
    </row>
    <row r="180" spans="1:13" s="99" customFormat="1" x14ac:dyDescent="0.3">
      <c r="A180" s="147"/>
      <c r="B180" s="143" t="s">
        <v>245</v>
      </c>
      <c r="C180" s="184">
        <v>3</v>
      </c>
      <c r="D180" s="186" t="s">
        <v>3</v>
      </c>
      <c r="E180" s="144"/>
      <c r="F180" s="145"/>
      <c r="G180" s="146"/>
      <c r="H180" s="137"/>
      <c r="I180" s="121"/>
      <c r="J180" s="120"/>
      <c r="K180" s="122"/>
      <c r="L180" s="122"/>
      <c r="M180" s="146"/>
    </row>
    <row r="181" spans="1:13" s="99" customFormat="1" x14ac:dyDescent="0.3">
      <c r="A181" s="147"/>
      <c r="B181" s="143" t="s">
        <v>246</v>
      </c>
      <c r="C181" s="184">
        <v>3</v>
      </c>
      <c r="D181" s="186" t="s">
        <v>3</v>
      </c>
      <c r="E181" s="144"/>
      <c r="F181" s="145"/>
      <c r="G181" s="146"/>
      <c r="H181" s="137"/>
      <c r="I181" s="121"/>
      <c r="J181" s="120"/>
      <c r="K181" s="122"/>
      <c r="L181" s="122"/>
      <c r="M181" s="146"/>
    </row>
    <row r="182" spans="1:13" s="99" customFormat="1" x14ac:dyDescent="0.3">
      <c r="A182" s="147"/>
      <c r="B182" s="143" t="s">
        <v>200</v>
      </c>
      <c r="C182" s="184">
        <v>1</v>
      </c>
      <c r="D182" s="186" t="s">
        <v>3</v>
      </c>
      <c r="E182" s="144"/>
      <c r="F182" s="145"/>
      <c r="G182" s="146"/>
      <c r="H182" s="137"/>
      <c r="I182" s="121"/>
      <c r="J182" s="120"/>
      <c r="K182" s="122"/>
      <c r="L182" s="122"/>
      <c r="M182" s="146"/>
    </row>
    <row r="183" spans="1:13" s="99" customFormat="1" x14ac:dyDescent="0.3">
      <c r="A183" s="147"/>
      <c r="B183" s="143" t="s">
        <v>247</v>
      </c>
      <c r="C183" s="184">
        <v>2</v>
      </c>
      <c r="D183" s="186" t="s">
        <v>3</v>
      </c>
      <c r="E183" s="144"/>
      <c r="F183" s="145"/>
      <c r="G183" s="146"/>
      <c r="H183" s="137"/>
      <c r="I183" s="121"/>
      <c r="J183" s="120"/>
      <c r="K183" s="122"/>
      <c r="L183" s="122"/>
      <c r="M183" s="146"/>
    </row>
    <row r="184" spans="1:13" s="99" customFormat="1" x14ac:dyDescent="0.3">
      <c r="A184" s="147"/>
      <c r="B184" s="143" t="s">
        <v>248</v>
      </c>
      <c r="C184" s="184">
        <v>1</v>
      </c>
      <c r="D184" s="186" t="s">
        <v>84</v>
      </c>
      <c r="E184" s="144"/>
      <c r="F184" s="145"/>
      <c r="G184" s="146"/>
      <c r="H184" s="137"/>
      <c r="I184" s="121"/>
      <c r="J184" s="120"/>
      <c r="K184" s="122"/>
      <c r="L184" s="122"/>
      <c r="M184" s="146"/>
    </row>
    <row r="185" spans="1:13" s="99" customFormat="1" x14ac:dyDescent="0.3">
      <c r="A185" s="147"/>
      <c r="B185" s="143" t="s">
        <v>249</v>
      </c>
      <c r="C185" s="184">
        <v>2</v>
      </c>
      <c r="D185" s="186" t="s">
        <v>84</v>
      </c>
      <c r="E185" s="144"/>
      <c r="F185" s="145"/>
      <c r="G185" s="146"/>
      <c r="H185" s="137"/>
      <c r="I185" s="121"/>
      <c r="J185" s="120"/>
      <c r="K185" s="122"/>
      <c r="L185" s="122"/>
      <c r="M185" s="146"/>
    </row>
    <row r="186" spans="1:13" s="99" customFormat="1" x14ac:dyDescent="0.3">
      <c r="A186" s="147"/>
      <c r="B186" s="143" t="s">
        <v>164</v>
      </c>
      <c r="C186" s="184">
        <v>10</v>
      </c>
      <c r="D186" s="186" t="s">
        <v>12</v>
      </c>
      <c r="E186" s="144"/>
      <c r="F186" s="145"/>
      <c r="G186" s="146"/>
      <c r="H186" s="137"/>
      <c r="I186" s="122"/>
      <c r="J186" s="120"/>
      <c r="K186" s="122"/>
      <c r="L186" s="122"/>
      <c r="M186" s="146"/>
    </row>
    <row r="187" spans="1:13" s="98" customFormat="1" x14ac:dyDescent="0.3">
      <c r="A187" s="147"/>
      <c r="B187" s="143"/>
      <c r="C187" s="184"/>
      <c r="D187" s="186"/>
      <c r="E187" s="144"/>
      <c r="F187" s="145"/>
      <c r="G187" s="146"/>
      <c r="H187" s="137"/>
      <c r="I187" s="122"/>
      <c r="J187" s="118"/>
      <c r="K187" s="122"/>
      <c r="L187" s="122"/>
      <c r="M187" s="146"/>
    </row>
    <row r="188" spans="1:13" ht="15.75" thickBot="1" x14ac:dyDescent="0.35">
      <c r="A188" s="225"/>
      <c r="B188" s="226"/>
      <c r="C188" s="227"/>
      <c r="D188" s="228"/>
      <c r="E188" s="229"/>
      <c r="F188" s="192"/>
      <c r="G188" s="193"/>
      <c r="H188" s="194"/>
      <c r="I188" s="197"/>
      <c r="J188" s="230"/>
      <c r="K188" s="197"/>
      <c r="L188" s="197"/>
      <c r="M188" s="231"/>
    </row>
    <row r="189" spans="1:13" x14ac:dyDescent="0.3">
      <c r="C189" s="71"/>
      <c r="D189" s="115"/>
      <c r="F189" s="71"/>
      <c r="G189" s="71"/>
      <c r="H189" s="100"/>
      <c r="I189" s="100"/>
      <c r="J189" s="100"/>
      <c r="K189" s="100"/>
      <c r="L189" s="100"/>
      <c r="M189" s="115"/>
    </row>
    <row r="190" spans="1:13" x14ac:dyDescent="0.3">
      <c r="C190" s="71"/>
      <c r="D190" s="115"/>
      <c r="F190" s="71"/>
      <c r="G190" s="71"/>
      <c r="H190" s="100"/>
      <c r="I190" s="100"/>
      <c r="J190" s="100"/>
      <c r="K190" s="100"/>
      <c r="L190" s="100"/>
      <c r="M190" s="115"/>
    </row>
    <row r="191" spans="1:13" x14ac:dyDescent="0.3">
      <c r="C191" s="71"/>
      <c r="D191" s="115"/>
      <c r="F191" s="71"/>
      <c r="G191" s="71"/>
      <c r="H191" s="100"/>
      <c r="I191" s="100"/>
      <c r="J191" s="100"/>
      <c r="K191" s="100"/>
      <c r="L191" s="100"/>
      <c r="M191" s="115"/>
    </row>
    <row r="192" spans="1:13" x14ac:dyDescent="0.3">
      <c r="C192" s="71"/>
      <c r="D192" s="115"/>
      <c r="F192" s="71"/>
      <c r="G192" s="71"/>
      <c r="H192" s="100"/>
      <c r="I192" s="100"/>
      <c r="J192" s="100"/>
      <c r="K192" s="100"/>
      <c r="L192" s="100"/>
      <c r="M192" s="115"/>
    </row>
    <row r="193" spans="3:13" x14ac:dyDescent="0.3">
      <c r="C193" s="71"/>
      <c r="D193" s="115"/>
      <c r="F193" s="71"/>
      <c r="G193" s="71"/>
      <c r="H193" s="100"/>
      <c r="I193" s="100"/>
      <c r="J193" s="100"/>
      <c r="K193" s="100"/>
      <c r="L193" s="100"/>
      <c r="M193" s="115"/>
    </row>
    <row r="194" spans="3:13" x14ac:dyDescent="0.3">
      <c r="C194" s="71"/>
      <c r="D194" s="115"/>
      <c r="F194" s="71"/>
      <c r="G194" s="71"/>
      <c r="H194" s="100"/>
      <c r="I194" s="100"/>
      <c r="J194" s="100"/>
      <c r="K194" s="100"/>
      <c r="L194" s="100"/>
      <c r="M194" s="115"/>
    </row>
    <row r="195" spans="3:13" x14ac:dyDescent="0.3">
      <c r="C195" s="71"/>
      <c r="D195" s="115"/>
      <c r="F195" s="71"/>
      <c r="G195" s="71"/>
      <c r="H195" s="100"/>
      <c r="I195" s="100"/>
      <c r="J195" s="100"/>
      <c r="K195" s="100"/>
      <c r="L195" s="100"/>
      <c r="M195" s="115"/>
    </row>
    <row r="196" spans="3:13" x14ac:dyDescent="0.3">
      <c r="C196" s="71"/>
      <c r="D196" s="115"/>
      <c r="F196" s="71"/>
      <c r="G196" s="71"/>
      <c r="H196" s="100"/>
      <c r="I196" s="100"/>
      <c r="J196" s="100"/>
      <c r="K196" s="100"/>
      <c r="L196" s="100"/>
      <c r="M196" s="115"/>
    </row>
    <row r="197" spans="3:13" x14ac:dyDescent="0.3">
      <c r="C197" s="71"/>
      <c r="D197" s="115"/>
      <c r="F197" s="71"/>
      <c r="G197" s="71"/>
      <c r="H197" s="100"/>
      <c r="I197" s="100"/>
      <c r="J197" s="100"/>
      <c r="K197" s="100"/>
      <c r="L197" s="100"/>
      <c r="M197" s="115"/>
    </row>
    <row r="198" spans="3:13" x14ac:dyDescent="0.3">
      <c r="C198" s="71"/>
      <c r="D198" s="115"/>
      <c r="F198" s="71"/>
      <c r="G198" s="71"/>
      <c r="H198" s="100"/>
      <c r="I198" s="100"/>
      <c r="K198" s="100"/>
      <c r="L198" s="100"/>
      <c r="M198" s="115"/>
    </row>
    <row r="199" spans="3:13" x14ac:dyDescent="0.3">
      <c r="C199" s="71"/>
      <c r="D199" s="115"/>
      <c r="F199" s="71"/>
      <c r="G199" s="71"/>
    </row>
    <row r="200" spans="3:13" x14ac:dyDescent="0.3">
      <c r="C200" s="71"/>
      <c r="D200" s="115"/>
      <c r="F200" s="71"/>
      <c r="G200" s="71"/>
    </row>
  </sheetData>
  <autoFilter ref="A3:G188" xr:uid="{00000000-0009-0000-0000-000009000000}"/>
  <mergeCells count="8">
    <mergeCell ref="J3:K3"/>
    <mergeCell ref="A3:A4"/>
    <mergeCell ref="B3:B4"/>
    <mergeCell ref="F3:F4"/>
    <mergeCell ref="G3:G4"/>
    <mergeCell ref="H3:I3"/>
    <mergeCell ref="D3:D4"/>
    <mergeCell ref="C3:C4"/>
  </mergeCells>
  <phoneticPr fontId="42" type="noConversion"/>
  <pageMargins left="0.19685039370078741" right="0.19685039370078741" top="0.59055118110236227" bottom="0.59055118110236227" header="0.31496062992125984" footer="0.31496062992125984"/>
  <pageSetup paperSize="9" scale="81" fitToHeight="0" orientation="landscape" r:id="rId1"/>
  <headerFooter>
    <oddFooter>&amp;L&amp;F&amp;C&amp;P/&amp;N&amp;R&amp;G</oddFooter>
  </headerFooter>
  <rowBreaks count="3" manualBreakCount="3">
    <brk id="8" max="12" man="1"/>
    <brk id="11" max="12" man="1"/>
    <brk id="28" max="12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11CA6-53EF-4184-B7A8-AEBB72CE4967}">
  <sheetPr>
    <pageSetUpPr fitToPage="1"/>
  </sheetPr>
  <dimension ref="A1:J43"/>
  <sheetViews>
    <sheetView showZeros="0" tabSelected="1" zoomScale="115" zoomScaleNormal="115" zoomScalePageLayoutView="110" workbookViewId="0">
      <selection sqref="A1:H42"/>
    </sheetView>
  </sheetViews>
  <sheetFormatPr defaultRowHeight="12.45" x14ac:dyDescent="0.2"/>
  <cols>
    <col min="1" max="1" width="4" style="265" bestFit="1" customWidth="1"/>
    <col min="2" max="2" width="12.109375" style="265" customWidth="1"/>
    <col min="3" max="3" width="20.33203125" style="265" customWidth="1"/>
    <col min="4" max="4" width="48.109375" style="265" customWidth="1"/>
    <col min="5" max="5" width="3.109375" style="265" bestFit="1" customWidth="1"/>
    <col min="6" max="6" width="8.6640625" style="318" bestFit="1" customWidth="1"/>
    <col min="7" max="7" width="8.33203125" style="265" bestFit="1" customWidth="1"/>
    <col min="8" max="8" width="11.6640625" style="265" bestFit="1" customWidth="1"/>
    <col min="9" max="9" width="9.109375" style="265"/>
    <col min="10" max="10" width="41" style="265" customWidth="1"/>
    <col min="11" max="11" width="36.5546875" style="265" customWidth="1"/>
    <col min="12" max="12" width="11.44140625" style="265" customWidth="1"/>
    <col min="13" max="13" width="9.33203125" style="265" customWidth="1"/>
    <col min="14" max="16" width="9.109375" style="265"/>
    <col min="17" max="17" width="18.109375" style="265" customWidth="1"/>
    <col min="18" max="18" width="19.6640625" style="265" customWidth="1"/>
    <col min="19" max="256" width="9.109375" style="265"/>
    <col min="257" max="257" width="6.109375" style="265" bestFit="1" customWidth="1"/>
    <col min="258" max="258" width="12.109375" style="265" customWidth="1"/>
    <col min="259" max="259" width="20" style="265" customWidth="1"/>
    <col min="260" max="260" width="48.109375" style="265" customWidth="1"/>
    <col min="261" max="261" width="5.5546875" style="265" customWidth="1"/>
    <col min="262" max="262" width="8.5546875" style="265" customWidth="1"/>
    <col min="263" max="263" width="9.88671875" style="265" customWidth="1"/>
    <col min="264" max="264" width="17" style="265" customWidth="1"/>
    <col min="265" max="265" width="9.109375" style="265"/>
    <col min="266" max="266" width="41" style="265" customWidth="1"/>
    <col min="267" max="267" width="36.5546875" style="265" customWidth="1"/>
    <col min="268" max="268" width="11.44140625" style="265" customWidth="1"/>
    <col min="269" max="269" width="9.33203125" style="265" customWidth="1"/>
    <col min="270" max="272" width="9.109375" style="265"/>
    <col min="273" max="273" width="18.109375" style="265" customWidth="1"/>
    <col min="274" max="274" width="19.6640625" style="265" customWidth="1"/>
    <col min="275" max="512" width="9.109375" style="265"/>
    <col min="513" max="513" width="6.109375" style="265" bestFit="1" customWidth="1"/>
    <col min="514" max="514" width="12.109375" style="265" customWidth="1"/>
    <col min="515" max="515" width="20" style="265" customWidth="1"/>
    <col min="516" max="516" width="48.109375" style="265" customWidth="1"/>
    <col min="517" max="517" width="5.5546875" style="265" customWidth="1"/>
    <col min="518" max="518" width="8.5546875" style="265" customWidth="1"/>
    <col min="519" max="519" width="9.88671875" style="265" customWidth="1"/>
    <col min="520" max="520" width="17" style="265" customWidth="1"/>
    <col min="521" max="521" width="9.109375" style="265"/>
    <col min="522" max="522" width="41" style="265" customWidth="1"/>
    <col min="523" max="523" width="36.5546875" style="265" customWidth="1"/>
    <col min="524" max="524" width="11.44140625" style="265" customWidth="1"/>
    <col min="525" max="525" width="9.33203125" style="265" customWidth="1"/>
    <col min="526" max="528" width="9.109375" style="265"/>
    <col min="529" max="529" width="18.109375" style="265" customWidth="1"/>
    <col min="530" max="530" width="19.6640625" style="265" customWidth="1"/>
    <col min="531" max="768" width="9.109375" style="265"/>
    <col min="769" max="769" width="6.109375" style="265" bestFit="1" customWidth="1"/>
    <col min="770" max="770" width="12.109375" style="265" customWidth="1"/>
    <col min="771" max="771" width="20" style="265" customWidth="1"/>
    <col min="772" max="772" width="48.109375" style="265" customWidth="1"/>
    <col min="773" max="773" width="5.5546875" style="265" customWidth="1"/>
    <col min="774" max="774" width="8.5546875" style="265" customWidth="1"/>
    <col min="775" max="775" width="9.88671875" style="265" customWidth="1"/>
    <col min="776" max="776" width="17" style="265" customWidth="1"/>
    <col min="777" max="777" width="9.109375" style="265"/>
    <col min="778" max="778" width="41" style="265" customWidth="1"/>
    <col min="779" max="779" width="36.5546875" style="265" customWidth="1"/>
    <col min="780" max="780" width="11.44140625" style="265" customWidth="1"/>
    <col min="781" max="781" width="9.33203125" style="265" customWidth="1"/>
    <col min="782" max="784" width="9.109375" style="265"/>
    <col min="785" max="785" width="18.109375" style="265" customWidth="1"/>
    <col min="786" max="786" width="19.6640625" style="265" customWidth="1"/>
    <col min="787" max="1024" width="9.109375" style="265"/>
    <col min="1025" max="1025" width="6.109375" style="265" bestFit="1" customWidth="1"/>
    <col min="1026" max="1026" width="12.109375" style="265" customWidth="1"/>
    <col min="1027" max="1027" width="20" style="265" customWidth="1"/>
    <col min="1028" max="1028" width="48.109375" style="265" customWidth="1"/>
    <col min="1029" max="1029" width="5.5546875" style="265" customWidth="1"/>
    <col min="1030" max="1030" width="8.5546875" style="265" customWidth="1"/>
    <col min="1031" max="1031" width="9.88671875" style="265" customWidth="1"/>
    <col min="1032" max="1032" width="17" style="265" customWidth="1"/>
    <col min="1033" max="1033" width="9.109375" style="265"/>
    <col min="1034" max="1034" width="41" style="265" customWidth="1"/>
    <col min="1035" max="1035" width="36.5546875" style="265" customWidth="1"/>
    <col min="1036" max="1036" width="11.44140625" style="265" customWidth="1"/>
    <col min="1037" max="1037" width="9.33203125" style="265" customWidth="1"/>
    <col min="1038" max="1040" width="9.109375" style="265"/>
    <col min="1041" max="1041" width="18.109375" style="265" customWidth="1"/>
    <col min="1042" max="1042" width="19.6640625" style="265" customWidth="1"/>
    <col min="1043" max="1280" width="9.109375" style="265"/>
    <col min="1281" max="1281" width="6.109375" style="265" bestFit="1" customWidth="1"/>
    <col min="1282" max="1282" width="12.109375" style="265" customWidth="1"/>
    <col min="1283" max="1283" width="20" style="265" customWidth="1"/>
    <col min="1284" max="1284" width="48.109375" style="265" customWidth="1"/>
    <col min="1285" max="1285" width="5.5546875" style="265" customWidth="1"/>
    <col min="1286" max="1286" width="8.5546875" style="265" customWidth="1"/>
    <col min="1287" max="1287" width="9.88671875" style="265" customWidth="1"/>
    <col min="1288" max="1288" width="17" style="265" customWidth="1"/>
    <col min="1289" max="1289" width="9.109375" style="265"/>
    <col min="1290" max="1290" width="41" style="265" customWidth="1"/>
    <col min="1291" max="1291" width="36.5546875" style="265" customWidth="1"/>
    <col min="1292" max="1292" width="11.44140625" style="265" customWidth="1"/>
    <col min="1293" max="1293" width="9.33203125" style="265" customWidth="1"/>
    <col min="1294" max="1296" width="9.109375" style="265"/>
    <col min="1297" max="1297" width="18.109375" style="265" customWidth="1"/>
    <col min="1298" max="1298" width="19.6640625" style="265" customWidth="1"/>
    <col min="1299" max="1536" width="9.109375" style="265"/>
    <col min="1537" max="1537" width="6.109375" style="265" bestFit="1" customWidth="1"/>
    <col min="1538" max="1538" width="12.109375" style="265" customWidth="1"/>
    <col min="1539" max="1539" width="20" style="265" customWidth="1"/>
    <col min="1540" max="1540" width="48.109375" style="265" customWidth="1"/>
    <col min="1541" max="1541" width="5.5546875" style="265" customWidth="1"/>
    <col min="1542" max="1542" width="8.5546875" style="265" customWidth="1"/>
    <col min="1543" max="1543" width="9.88671875" style="265" customWidth="1"/>
    <col min="1544" max="1544" width="17" style="265" customWidth="1"/>
    <col min="1545" max="1545" width="9.109375" style="265"/>
    <col min="1546" max="1546" width="41" style="265" customWidth="1"/>
    <col min="1547" max="1547" width="36.5546875" style="265" customWidth="1"/>
    <col min="1548" max="1548" width="11.44140625" style="265" customWidth="1"/>
    <col min="1549" max="1549" width="9.33203125" style="265" customWidth="1"/>
    <col min="1550" max="1552" width="9.109375" style="265"/>
    <col min="1553" max="1553" width="18.109375" style="265" customWidth="1"/>
    <col min="1554" max="1554" width="19.6640625" style="265" customWidth="1"/>
    <col min="1555" max="1792" width="9.109375" style="265"/>
    <col min="1793" max="1793" width="6.109375" style="265" bestFit="1" customWidth="1"/>
    <col min="1794" max="1794" width="12.109375" style="265" customWidth="1"/>
    <col min="1795" max="1795" width="20" style="265" customWidth="1"/>
    <col min="1796" max="1796" width="48.109375" style="265" customWidth="1"/>
    <col min="1797" max="1797" width="5.5546875" style="265" customWidth="1"/>
    <col min="1798" max="1798" width="8.5546875" style="265" customWidth="1"/>
    <col min="1799" max="1799" width="9.88671875" style="265" customWidth="1"/>
    <col min="1800" max="1800" width="17" style="265" customWidth="1"/>
    <col min="1801" max="1801" width="9.109375" style="265"/>
    <col min="1802" max="1802" width="41" style="265" customWidth="1"/>
    <col min="1803" max="1803" width="36.5546875" style="265" customWidth="1"/>
    <col min="1804" max="1804" width="11.44140625" style="265" customWidth="1"/>
    <col min="1805" max="1805" width="9.33203125" style="265" customWidth="1"/>
    <col min="1806" max="1808" width="9.109375" style="265"/>
    <col min="1809" max="1809" width="18.109375" style="265" customWidth="1"/>
    <col min="1810" max="1810" width="19.6640625" style="265" customWidth="1"/>
    <col min="1811" max="2048" width="9.109375" style="265"/>
    <col min="2049" max="2049" width="6.109375" style="265" bestFit="1" customWidth="1"/>
    <col min="2050" max="2050" width="12.109375" style="265" customWidth="1"/>
    <col min="2051" max="2051" width="20" style="265" customWidth="1"/>
    <col min="2052" max="2052" width="48.109375" style="265" customWidth="1"/>
    <col min="2053" max="2053" width="5.5546875" style="265" customWidth="1"/>
    <col min="2054" max="2054" width="8.5546875" style="265" customWidth="1"/>
    <col min="2055" max="2055" width="9.88671875" style="265" customWidth="1"/>
    <col min="2056" max="2056" width="17" style="265" customWidth="1"/>
    <col min="2057" max="2057" width="9.109375" style="265"/>
    <col min="2058" max="2058" width="41" style="265" customWidth="1"/>
    <col min="2059" max="2059" width="36.5546875" style="265" customWidth="1"/>
    <col min="2060" max="2060" width="11.44140625" style="265" customWidth="1"/>
    <col min="2061" max="2061" width="9.33203125" style="265" customWidth="1"/>
    <col min="2062" max="2064" width="9.109375" style="265"/>
    <col min="2065" max="2065" width="18.109375" style="265" customWidth="1"/>
    <col min="2066" max="2066" width="19.6640625" style="265" customWidth="1"/>
    <col min="2067" max="2304" width="9.109375" style="265"/>
    <col min="2305" max="2305" width="6.109375" style="265" bestFit="1" customWidth="1"/>
    <col min="2306" max="2306" width="12.109375" style="265" customWidth="1"/>
    <col min="2307" max="2307" width="20" style="265" customWidth="1"/>
    <col min="2308" max="2308" width="48.109375" style="265" customWidth="1"/>
    <col min="2309" max="2309" width="5.5546875" style="265" customWidth="1"/>
    <col min="2310" max="2310" width="8.5546875" style="265" customWidth="1"/>
    <col min="2311" max="2311" width="9.88671875" style="265" customWidth="1"/>
    <col min="2312" max="2312" width="17" style="265" customWidth="1"/>
    <col min="2313" max="2313" width="9.109375" style="265"/>
    <col min="2314" max="2314" width="41" style="265" customWidth="1"/>
    <col min="2315" max="2315" width="36.5546875" style="265" customWidth="1"/>
    <col min="2316" max="2316" width="11.44140625" style="265" customWidth="1"/>
    <col min="2317" max="2317" width="9.33203125" style="265" customWidth="1"/>
    <col min="2318" max="2320" width="9.109375" style="265"/>
    <col min="2321" max="2321" width="18.109375" style="265" customWidth="1"/>
    <col min="2322" max="2322" width="19.6640625" style="265" customWidth="1"/>
    <col min="2323" max="2560" width="9.109375" style="265"/>
    <col min="2561" max="2561" width="6.109375" style="265" bestFit="1" customWidth="1"/>
    <col min="2562" max="2562" width="12.109375" style="265" customWidth="1"/>
    <col min="2563" max="2563" width="20" style="265" customWidth="1"/>
    <col min="2564" max="2564" width="48.109375" style="265" customWidth="1"/>
    <col min="2565" max="2565" width="5.5546875" style="265" customWidth="1"/>
    <col min="2566" max="2566" width="8.5546875" style="265" customWidth="1"/>
    <col min="2567" max="2567" width="9.88671875" style="265" customWidth="1"/>
    <col min="2568" max="2568" width="17" style="265" customWidth="1"/>
    <col min="2569" max="2569" width="9.109375" style="265"/>
    <col min="2570" max="2570" width="41" style="265" customWidth="1"/>
    <col min="2571" max="2571" width="36.5546875" style="265" customWidth="1"/>
    <col min="2572" max="2572" width="11.44140625" style="265" customWidth="1"/>
    <col min="2573" max="2573" width="9.33203125" style="265" customWidth="1"/>
    <col min="2574" max="2576" width="9.109375" style="265"/>
    <col min="2577" max="2577" width="18.109375" style="265" customWidth="1"/>
    <col min="2578" max="2578" width="19.6640625" style="265" customWidth="1"/>
    <col min="2579" max="2816" width="9.109375" style="265"/>
    <col min="2817" max="2817" width="6.109375" style="265" bestFit="1" customWidth="1"/>
    <col min="2818" max="2818" width="12.109375" style="265" customWidth="1"/>
    <col min="2819" max="2819" width="20" style="265" customWidth="1"/>
    <col min="2820" max="2820" width="48.109375" style="265" customWidth="1"/>
    <col min="2821" max="2821" width="5.5546875" style="265" customWidth="1"/>
    <col min="2822" max="2822" width="8.5546875" style="265" customWidth="1"/>
    <col min="2823" max="2823" width="9.88671875" style="265" customWidth="1"/>
    <col min="2824" max="2824" width="17" style="265" customWidth="1"/>
    <col min="2825" max="2825" width="9.109375" style="265"/>
    <col min="2826" max="2826" width="41" style="265" customWidth="1"/>
    <col min="2827" max="2827" width="36.5546875" style="265" customWidth="1"/>
    <col min="2828" max="2828" width="11.44140625" style="265" customWidth="1"/>
    <col min="2829" max="2829" width="9.33203125" style="265" customWidth="1"/>
    <col min="2830" max="2832" width="9.109375" style="265"/>
    <col min="2833" max="2833" width="18.109375" style="265" customWidth="1"/>
    <col min="2834" max="2834" width="19.6640625" style="265" customWidth="1"/>
    <col min="2835" max="3072" width="9.109375" style="265"/>
    <col min="3073" max="3073" width="6.109375" style="265" bestFit="1" customWidth="1"/>
    <col min="3074" max="3074" width="12.109375" style="265" customWidth="1"/>
    <col min="3075" max="3075" width="20" style="265" customWidth="1"/>
    <col min="3076" max="3076" width="48.109375" style="265" customWidth="1"/>
    <col min="3077" max="3077" width="5.5546875" style="265" customWidth="1"/>
    <col min="3078" max="3078" width="8.5546875" style="265" customWidth="1"/>
    <col min="3079" max="3079" width="9.88671875" style="265" customWidth="1"/>
    <col min="3080" max="3080" width="17" style="265" customWidth="1"/>
    <col min="3081" max="3081" width="9.109375" style="265"/>
    <col min="3082" max="3082" width="41" style="265" customWidth="1"/>
    <col min="3083" max="3083" width="36.5546875" style="265" customWidth="1"/>
    <col min="3084" max="3084" width="11.44140625" style="265" customWidth="1"/>
    <col min="3085" max="3085" width="9.33203125" style="265" customWidth="1"/>
    <col min="3086" max="3088" width="9.109375" style="265"/>
    <col min="3089" max="3089" width="18.109375" style="265" customWidth="1"/>
    <col min="3090" max="3090" width="19.6640625" style="265" customWidth="1"/>
    <col min="3091" max="3328" width="9.109375" style="265"/>
    <col min="3329" max="3329" width="6.109375" style="265" bestFit="1" customWidth="1"/>
    <col min="3330" max="3330" width="12.109375" style="265" customWidth="1"/>
    <col min="3331" max="3331" width="20" style="265" customWidth="1"/>
    <col min="3332" max="3332" width="48.109375" style="265" customWidth="1"/>
    <col min="3333" max="3333" width="5.5546875" style="265" customWidth="1"/>
    <col min="3334" max="3334" width="8.5546875" style="265" customWidth="1"/>
    <col min="3335" max="3335" width="9.88671875" style="265" customWidth="1"/>
    <col min="3336" max="3336" width="17" style="265" customWidth="1"/>
    <col min="3337" max="3337" width="9.109375" style="265"/>
    <col min="3338" max="3338" width="41" style="265" customWidth="1"/>
    <col min="3339" max="3339" width="36.5546875" style="265" customWidth="1"/>
    <col min="3340" max="3340" width="11.44140625" style="265" customWidth="1"/>
    <col min="3341" max="3341" width="9.33203125" style="265" customWidth="1"/>
    <col min="3342" max="3344" width="9.109375" style="265"/>
    <col min="3345" max="3345" width="18.109375" style="265" customWidth="1"/>
    <col min="3346" max="3346" width="19.6640625" style="265" customWidth="1"/>
    <col min="3347" max="3584" width="9.109375" style="265"/>
    <col min="3585" max="3585" width="6.109375" style="265" bestFit="1" customWidth="1"/>
    <col min="3586" max="3586" width="12.109375" style="265" customWidth="1"/>
    <col min="3587" max="3587" width="20" style="265" customWidth="1"/>
    <col min="3588" max="3588" width="48.109375" style="265" customWidth="1"/>
    <col min="3589" max="3589" width="5.5546875" style="265" customWidth="1"/>
    <col min="3590" max="3590" width="8.5546875" style="265" customWidth="1"/>
    <col min="3591" max="3591" width="9.88671875" style="265" customWidth="1"/>
    <col min="3592" max="3592" width="17" style="265" customWidth="1"/>
    <col min="3593" max="3593" width="9.109375" style="265"/>
    <col min="3594" max="3594" width="41" style="265" customWidth="1"/>
    <col min="3595" max="3595" width="36.5546875" style="265" customWidth="1"/>
    <col min="3596" max="3596" width="11.44140625" style="265" customWidth="1"/>
    <col min="3597" max="3597" width="9.33203125" style="265" customWidth="1"/>
    <col min="3598" max="3600" width="9.109375" style="265"/>
    <col min="3601" max="3601" width="18.109375" style="265" customWidth="1"/>
    <col min="3602" max="3602" width="19.6640625" style="265" customWidth="1"/>
    <col min="3603" max="3840" width="9.109375" style="265"/>
    <col min="3841" max="3841" width="6.109375" style="265" bestFit="1" customWidth="1"/>
    <col min="3842" max="3842" width="12.109375" style="265" customWidth="1"/>
    <col min="3843" max="3843" width="20" style="265" customWidth="1"/>
    <col min="3844" max="3844" width="48.109375" style="265" customWidth="1"/>
    <col min="3845" max="3845" width="5.5546875" style="265" customWidth="1"/>
    <col min="3846" max="3846" width="8.5546875" style="265" customWidth="1"/>
    <col min="3847" max="3847" width="9.88671875" style="265" customWidth="1"/>
    <col min="3848" max="3848" width="17" style="265" customWidth="1"/>
    <col min="3849" max="3849" width="9.109375" style="265"/>
    <col min="3850" max="3850" width="41" style="265" customWidth="1"/>
    <col min="3851" max="3851" width="36.5546875" style="265" customWidth="1"/>
    <col min="3852" max="3852" width="11.44140625" style="265" customWidth="1"/>
    <col min="3853" max="3853" width="9.33203125" style="265" customWidth="1"/>
    <col min="3854" max="3856" width="9.109375" style="265"/>
    <col min="3857" max="3857" width="18.109375" style="265" customWidth="1"/>
    <col min="3858" max="3858" width="19.6640625" style="265" customWidth="1"/>
    <col min="3859" max="4096" width="9.109375" style="265"/>
    <col min="4097" max="4097" width="6.109375" style="265" bestFit="1" customWidth="1"/>
    <col min="4098" max="4098" width="12.109375" style="265" customWidth="1"/>
    <col min="4099" max="4099" width="20" style="265" customWidth="1"/>
    <col min="4100" max="4100" width="48.109375" style="265" customWidth="1"/>
    <col min="4101" max="4101" width="5.5546875" style="265" customWidth="1"/>
    <col min="4102" max="4102" width="8.5546875" style="265" customWidth="1"/>
    <col min="4103" max="4103" width="9.88671875" style="265" customWidth="1"/>
    <col min="4104" max="4104" width="17" style="265" customWidth="1"/>
    <col min="4105" max="4105" width="9.109375" style="265"/>
    <col min="4106" max="4106" width="41" style="265" customWidth="1"/>
    <col min="4107" max="4107" width="36.5546875" style="265" customWidth="1"/>
    <col min="4108" max="4108" width="11.44140625" style="265" customWidth="1"/>
    <col min="4109" max="4109" width="9.33203125" style="265" customWidth="1"/>
    <col min="4110" max="4112" width="9.109375" style="265"/>
    <col min="4113" max="4113" width="18.109375" style="265" customWidth="1"/>
    <col min="4114" max="4114" width="19.6640625" style="265" customWidth="1"/>
    <col min="4115" max="4352" width="9.109375" style="265"/>
    <col min="4353" max="4353" width="6.109375" style="265" bestFit="1" customWidth="1"/>
    <col min="4354" max="4354" width="12.109375" style="265" customWidth="1"/>
    <col min="4355" max="4355" width="20" style="265" customWidth="1"/>
    <col min="4356" max="4356" width="48.109375" style="265" customWidth="1"/>
    <col min="4357" max="4357" width="5.5546875" style="265" customWidth="1"/>
    <col min="4358" max="4358" width="8.5546875" style="265" customWidth="1"/>
    <col min="4359" max="4359" width="9.88671875" style="265" customWidth="1"/>
    <col min="4360" max="4360" width="17" style="265" customWidth="1"/>
    <col min="4361" max="4361" width="9.109375" style="265"/>
    <col min="4362" max="4362" width="41" style="265" customWidth="1"/>
    <col min="4363" max="4363" width="36.5546875" style="265" customWidth="1"/>
    <col min="4364" max="4364" width="11.44140625" style="265" customWidth="1"/>
    <col min="4365" max="4365" width="9.33203125" style="265" customWidth="1"/>
    <col min="4366" max="4368" width="9.109375" style="265"/>
    <col min="4369" max="4369" width="18.109375" style="265" customWidth="1"/>
    <col min="4370" max="4370" width="19.6640625" style="265" customWidth="1"/>
    <col min="4371" max="4608" width="9.109375" style="265"/>
    <col min="4609" max="4609" width="6.109375" style="265" bestFit="1" customWidth="1"/>
    <col min="4610" max="4610" width="12.109375" style="265" customWidth="1"/>
    <col min="4611" max="4611" width="20" style="265" customWidth="1"/>
    <col min="4612" max="4612" width="48.109375" style="265" customWidth="1"/>
    <col min="4613" max="4613" width="5.5546875" style="265" customWidth="1"/>
    <col min="4614" max="4614" width="8.5546875" style="265" customWidth="1"/>
    <col min="4615" max="4615" width="9.88671875" style="265" customWidth="1"/>
    <col min="4616" max="4616" width="17" style="265" customWidth="1"/>
    <col min="4617" max="4617" width="9.109375" style="265"/>
    <col min="4618" max="4618" width="41" style="265" customWidth="1"/>
    <col min="4619" max="4619" width="36.5546875" style="265" customWidth="1"/>
    <col min="4620" max="4620" width="11.44140625" style="265" customWidth="1"/>
    <col min="4621" max="4621" width="9.33203125" style="265" customWidth="1"/>
    <col min="4622" max="4624" width="9.109375" style="265"/>
    <col min="4625" max="4625" width="18.109375" style="265" customWidth="1"/>
    <col min="4626" max="4626" width="19.6640625" style="265" customWidth="1"/>
    <col min="4627" max="4864" width="9.109375" style="265"/>
    <col min="4865" max="4865" width="6.109375" style="265" bestFit="1" customWidth="1"/>
    <col min="4866" max="4866" width="12.109375" style="265" customWidth="1"/>
    <col min="4867" max="4867" width="20" style="265" customWidth="1"/>
    <col min="4868" max="4868" width="48.109375" style="265" customWidth="1"/>
    <col min="4869" max="4869" width="5.5546875" style="265" customWidth="1"/>
    <col min="4870" max="4870" width="8.5546875" style="265" customWidth="1"/>
    <col min="4871" max="4871" width="9.88671875" style="265" customWidth="1"/>
    <col min="4872" max="4872" width="17" style="265" customWidth="1"/>
    <col min="4873" max="4873" width="9.109375" style="265"/>
    <col min="4874" max="4874" width="41" style="265" customWidth="1"/>
    <col min="4875" max="4875" width="36.5546875" style="265" customWidth="1"/>
    <col min="4876" max="4876" width="11.44140625" style="265" customWidth="1"/>
    <col min="4877" max="4877" width="9.33203125" style="265" customWidth="1"/>
    <col min="4878" max="4880" width="9.109375" style="265"/>
    <col min="4881" max="4881" width="18.109375" style="265" customWidth="1"/>
    <col min="4882" max="4882" width="19.6640625" style="265" customWidth="1"/>
    <col min="4883" max="5120" width="9.109375" style="265"/>
    <col min="5121" max="5121" width="6.109375" style="265" bestFit="1" customWidth="1"/>
    <col min="5122" max="5122" width="12.109375" style="265" customWidth="1"/>
    <col min="5123" max="5123" width="20" style="265" customWidth="1"/>
    <col min="5124" max="5124" width="48.109375" style="265" customWidth="1"/>
    <col min="5125" max="5125" width="5.5546875" style="265" customWidth="1"/>
    <col min="5126" max="5126" width="8.5546875" style="265" customWidth="1"/>
    <col min="5127" max="5127" width="9.88671875" style="265" customWidth="1"/>
    <col min="5128" max="5128" width="17" style="265" customWidth="1"/>
    <col min="5129" max="5129" width="9.109375" style="265"/>
    <col min="5130" max="5130" width="41" style="265" customWidth="1"/>
    <col min="5131" max="5131" width="36.5546875" style="265" customWidth="1"/>
    <col min="5132" max="5132" width="11.44140625" style="265" customWidth="1"/>
    <col min="5133" max="5133" width="9.33203125" style="265" customWidth="1"/>
    <col min="5134" max="5136" width="9.109375" style="265"/>
    <col min="5137" max="5137" width="18.109375" style="265" customWidth="1"/>
    <col min="5138" max="5138" width="19.6640625" style="265" customWidth="1"/>
    <col min="5139" max="5376" width="9.109375" style="265"/>
    <col min="5377" max="5377" width="6.109375" style="265" bestFit="1" customWidth="1"/>
    <col min="5378" max="5378" width="12.109375" style="265" customWidth="1"/>
    <col min="5379" max="5379" width="20" style="265" customWidth="1"/>
    <col min="5380" max="5380" width="48.109375" style="265" customWidth="1"/>
    <col min="5381" max="5381" width="5.5546875" style="265" customWidth="1"/>
    <col min="5382" max="5382" width="8.5546875" style="265" customWidth="1"/>
    <col min="5383" max="5383" width="9.88671875" style="265" customWidth="1"/>
    <col min="5384" max="5384" width="17" style="265" customWidth="1"/>
    <col min="5385" max="5385" width="9.109375" style="265"/>
    <col min="5386" max="5386" width="41" style="265" customWidth="1"/>
    <col min="5387" max="5387" width="36.5546875" style="265" customWidth="1"/>
    <col min="5388" max="5388" width="11.44140625" style="265" customWidth="1"/>
    <col min="5389" max="5389" width="9.33203125" style="265" customWidth="1"/>
    <col min="5390" max="5392" width="9.109375" style="265"/>
    <col min="5393" max="5393" width="18.109375" style="265" customWidth="1"/>
    <col min="5394" max="5394" width="19.6640625" style="265" customWidth="1"/>
    <col min="5395" max="5632" width="9.109375" style="265"/>
    <col min="5633" max="5633" width="6.109375" style="265" bestFit="1" customWidth="1"/>
    <col min="5634" max="5634" width="12.109375" style="265" customWidth="1"/>
    <col min="5635" max="5635" width="20" style="265" customWidth="1"/>
    <col min="5636" max="5636" width="48.109375" style="265" customWidth="1"/>
    <col min="5637" max="5637" width="5.5546875" style="265" customWidth="1"/>
    <col min="5638" max="5638" width="8.5546875" style="265" customWidth="1"/>
    <col min="5639" max="5639" width="9.88671875" style="265" customWidth="1"/>
    <col min="5640" max="5640" width="17" style="265" customWidth="1"/>
    <col min="5641" max="5641" width="9.109375" style="265"/>
    <col min="5642" max="5642" width="41" style="265" customWidth="1"/>
    <col min="5643" max="5643" width="36.5546875" style="265" customWidth="1"/>
    <col min="5644" max="5644" width="11.44140625" style="265" customWidth="1"/>
    <col min="5645" max="5645" width="9.33203125" style="265" customWidth="1"/>
    <col min="5646" max="5648" width="9.109375" style="265"/>
    <col min="5649" max="5649" width="18.109375" style="265" customWidth="1"/>
    <col min="5650" max="5650" width="19.6640625" style="265" customWidth="1"/>
    <col min="5651" max="5888" width="9.109375" style="265"/>
    <col min="5889" max="5889" width="6.109375" style="265" bestFit="1" customWidth="1"/>
    <col min="5890" max="5890" width="12.109375" style="265" customWidth="1"/>
    <col min="5891" max="5891" width="20" style="265" customWidth="1"/>
    <col min="5892" max="5892" width="48.109375" style="265" customWidth="1"/>
    <col min="5893" max="5893" width="5.5546875" style="265" customWidth="1"/>
    <col min="5894" max="5894" width="8.5546875" style="265" customWidth="1"/>
    <col min="5895" max="5895" width="9.88671875" style="265" customWidth="1"/>
    <col min="5896" max="5896" width="17" style="265" customWidth="1"/>
    <col min="5897" max="5897" width="9.109375" style="265"/>
    <col min="5898" max="5898" width="41" style="265" customWidth="1"/>
    <col min="5899" max="5899" width="36.5546875" style="265" customWidth="1"/>
    <col min="5900" max="5900" width="11.44140625" style="265" customWidth="1"/>
    <col min="5901" max="5901" width="9.33203125" style="265" customWidth="1"/>
    <col min="5902" max="5904" width="9.109375" style="265"/>
    <col min="5905" max="5905" width="18.109375" style="265" customWidth="1"/>
    <col min="5906" max="5906" width="19.6640625" style="265" customWidth="1"/>
    <col min="5907" max="6144" width="9.109375" style="265"/>
    <col min="6145" max="6145" width="6.109375" style="265" bestFit="1" customWidth="1"/>
    <col min="6146" max="6146" width="12.109375" style="265" customWidth="1"/>
    <col min="6147" max="6147" width="20" style="265" customWidth="1"/>
    <col min="6148" max="6148" width="48.109375" style="265" customWidth="1"/>
    <col min="6149" max="6149" width="5.5546875" style="265" customWidth="1"/>
    <col min="6150" max="6150" width="8.5546875" style="265" customWidth="1"/>
    <col min="6151" max="6151" width="9.88671875" style="265" customWidth="1"/>
    <col min="6152" max="6152" width="17" style="265" customWidth="1"/>
    <col min="6153" max="6153" width="9.109375" style="265"/>
    <col min="6154" max="6154" width="41" style="265" customWidth="1"/>
    <col min="6155" max="6155" width="36.5546875" style="265" customWidth="1"/>
    <col min="6156" max="6156" width="11.44140625" style="265" customWidth="1"/>
    <col min="6157" max="6157" width="9.33203125" style="265" customWidth="1"/>
    <col min="6158" max="6160" width="9.109375" style="265"/>
    <col min="6161" max="6161" width="18.109375" style="265" customWidth="1"/>
    <col min="6162" max="6162" width="19.6640625" style="265" customWidth="1"/>
    <col min="6163" max="6400" width="9.109375" style="265"/>
    <col min="6401" max="6401" width="6.109375" style="265" bestFit="1" customWidth="1"/>
    <col min="6402" max="6402" width="12.109375" style="265" customWidth="1"/>
    <col min="6403" max="6403" width="20" style="265" customWidth="1"/>
    <col min="6404" max="6404" width="48.109375" style="265" customWidth="1"/>
    <col min="6405" max="6405" width="5.5546875" style="265" customWidth="1"/>
    <col min="6406" max="6406" width="8.5546875" style="265" customWidth="1"/>
    <col min="6407" max="6407" width="9.88671875" style="265" customWidth="1"/>
    <col min="6408" max="6408" width="17" style="265" customWidth="1"/>
    <col min="6409" max="6409" width="9.109375" style="265"/>
    <col min="6410" max="6410" width="41" style="265" customWidth="1"/>
    <col min="6411" max="6411" width="36.5546875" style="265" customWidth="1"/>
    <col min="6412" max="6412" width="11.44140625" style="265" customWidth="1"/>
    <col min="6413" max="6413" width="9.33203125" style="265" customWidth="1"/>
    <col min="6414" max="6416" width="9.109375" style="265"/>
    <col min="6417" max="6417" width="18.109375" style="265" customWidth="1"/>
    <col min="6418" max="6418" width="19.6640625" style="265" customWidth="1"/>
    <col min="6419" max="6656" width="9.109375" style="265"/>
    <col min="6657" max="6657" width="6.109375" style="265" bestFit="1" customWidth="1"/>
    <col min="6658" max="6658" width="12.109375" style="265" customWidth="1"/>
    <col min="6659" max="6659" width="20" style="265" customWidth="1"/>
    <col min="6660" max="6660" width="48.109375" style="265" customWidth="1"/>
    <col min="6661" max="6661" width="5.5546875" style="265" customWidth="1"/>
    <col min="6662" max="6662" width="8.5546875" style="265" customWidth="1"/>
    <col min="6663" max="6663" width="9.88671875" style="265" customWidth="1"/>
    <col min="6664" max="6664" width="17" style="265" customWidth="1"/>
    <col min="6665" max="6665" width="9.109375" style="265"/>
    <col min="6666" max="6666" width="41" style="265" customWidth="1"/>
    <col min="6667" max="6667" width="36.5546875" style="265" customWidth="1"/>
    <col min="6668" max="6668" width="11.44140625" style="265" customWidth="1"/>
    <col min="6669" max="6669" width="9.33203125" style="265" customWidth="1"/>
    <col min="6670" max="6672" width="9.109375" style="265"/>
    <col min="6673" max="6673" width="18.109375" style="265" customWidth="1"/>
    <col min="6674" max="6674" width="19.6640625" style="265" customWidth="1"/>
    <col min="6675" max="6912" width="9.109375" style="265"/>
    <col min="6913" max="6913" width="6.109375" style="265" bestFit="1" customWidth="1"/>
    <col min="6914" max="6914" width="12.109375" style="265" customWidth="1"/>
    <col min="6915" max="6915" width="20" style="265" customWidth="1"/>
    <col min="6916" max="6916" width="48.109375" style="265" customWidth="1"/>
    <col min="6917" max="6917" width="5.5546875" style="265" customWidth="1"/>
    <col min="6918" max="6918" width="8.5546875" style="265" customWidth="1"/>
    <col min="6919" max="6919" width="9.88671875" style="265" customWidth="1"/>
    <col min="6920" max="6920" width="17" style="265" customWidth="1"/>
    <col min="6921" max="6921" width="9.109375" style="265"/>
    <col min="6922" max="6922" width="41" style="265" customWidth="1"/>
    <col min="6923" max="6923" width="36.5546875" style="265" customWidth="1"/>
    <col min="6924" max="6924" width="11.44140625" style="265" customWidth="1"/>
    <col min="6925" max="6925" width="9.33203125" style="265" customWidth="1"/>
    <col min="6926" max="6928" width="9.109375" style="265"/>
    <col min="6929" max="6929" width="18.109375" style="265" customWidth="1"/>
    <col min="6930" max="6930" width="19.6640625" style="265" customWidth="1"/>
    <col min="6931" max="7168" width="9.109375" style="265"/>
    <col min="7169" max="7169" width="6.109375" style="265" bestFit="1" customWidth="1"/>
    <col min="7170" max="7170" width="12.109375" style="265" customWidth="1"/>
    <col min="7171" max="7171" width="20" style="265" customWidth="1"/>
    <col min="7172" max="7172" width="48.109375" style="265" customWidth="1"/>
    <col min="7173" max="7173" width="5.5546875" style="265" customWidth="1"/>
    <col min="7174" max="7174" width="8.5546875" style="265" customWidth="1"/>
    <col min="7175" max="7175" width="9.88671875" style="265" customWidth="1"/>
    <col min="7176" max="7176" width="17" style="265" customWidth="1"/>
    <col min="7177" max="7177" width="9.109375" style="265"/>
    <col min="7178" max="7178" width="41" style="265" customWidth="1"/>
    <col min="7179" max="7179" width="36.5546875" style="265" customWidth="1"/>
    <col min="7180" max="7180" width="11.44140625" style="265" customWidth="1"/>
    <col min="7181" max="7181" width="9.33203125" style="265" customWidth="1"/>
    <col min="7182" max="7184" width="9.109375" style="265"/>
    <col min="7185" max="7185" width="18.109375" style="265" customWidth="1"/>
    <col min="7186" max="7186" width="19.6640625" style="265" customWidth="1"/>
    <col min="7187" max="7424" width="9.109375" style="265"/>
    <col min="7425" max="7425" width="6.109375" style="265" bestFit="1" customWidth="1"/>
    <col min="7426" max="7426" width="12.109375" style="265" customWidth="1"/>
    <col min="7427" max="7427" width="20" style="265" customWidth="1"/>
    <col min="7428" max="7428" width="48.109375" style="265" customWidth="1"/>
    <col min="7429" max="7429" width="5.5546875" style="265" customWidth="1"/>
    <col min="7430" max="7430" width="8.5546875" style="265" customWidth="1"/>
    <col min="7431" max="7431" width="9.88671875" style="265" customWidth="1"/>
    <col min="7432" max="7432" width="17" style="265" customWidth="1"/>
    <col min="7433" max="7433" width="9.109375" style="265"/>
    <col min="7434" max="7434" width="41" style="265" customWidth="1"/>
    <col min="7435" max="7435" width="36.5546875" style="265" customWidth="1"/>
    <col min="7436" max="7436" width="11.44140625" style="265" customWidth="1"/>
    <col min="7437" max="7437" width="9.33203125" style="265" customWidth="1"/>
    <col min="7438" max="7440" width="9.109375" style="265"/>
    <col min="7441" max="7441" width="18.109375" style="265" customWidth="1"/>
    <col min="7442" max="7442" width="19.6640625" style="265" customWidth="1"/>
    <col min="7443" max="7680" width="9.109375" style="265"/>
    <col min="7681" max="7681" width="6.109375" style="265" bestFit="1" customWidth="1"/>
    <col min="7682" max="7682" width="12.109375" style="265" customWidth="1"/>
    <col min="7683" max="7683" width="20" style="265" customWidth="1"/>
    <col min="7684" max="7684" width="48.109375" style="265" customWidth="1"/>
    <col min="7685" max="7685" width="5.5546875" style="265" customWidth="1"/>
    <col min="7686" max="7686" width="8.5546875" style="265" customWidth="1"/>
    <col min="7687" max="7687" width="9.88671875" style="265" customWidth="1"/>
    <col min="7688" max="7688" width="17" style="265" customWidth="1"/>
    <col min="7689" max="7689" width="9.109375" style="265"/>
    <col min="7690" max="7690" width="41" style="265" customWidth="1"/>
    <col min="7691" max="7691" width="36.5546875" style="265" customWidth="1"/>
    <col min="7692" max="7692" width="11.44140625" style="265" customWidth="1"/>
    <col min="7693" max="7693" width="9.33203125" style="265" customWidth="1"/>
    <col min="7694" max="7696" width="9.109375" style="265"/>
    <col min="7697" max="7697" width="18.109375" style="265" customWidth="1"/>
    <col min="7698" max="7698" width="19.6640625" style="265" customWidth="1"/>
    <col min="7699" max="7936" width="9.109375" style="265"/>
    <col min="7937" max="7937" width="6.109375" style="265" bestFit="1" customWidth="1"/>
    <col min="7938" max="7938" width="12.109375" style="265" customWidth="1"/>
    <col min="7939" max="7939" width="20" style="265" customWidth="1"/>
    <col min="7940" max="7940" width="48.109375" style="265" customWidth="1"/>
    <col min="7941" max="7941" width="5.5546875" style="265" customWidth="1"/>
    <col min="7942" max="7942" width="8.5546875" style="265" customWidth="1"/>
    <col min="7943" max="7943" width="9.88671875" style="265" customWidth="1"/>
    <col min="7944" max="7944" width="17" style="265" customWidth="1"/>
    <col min="7945" max="7945" width="9.109375" style="265"/>
    <col min="7946" max="7946" width="41" style="265" customWidth="1"/>
    <col min="7947" max="7947" width="36.5546875" style="265" customWidth="1"/>
    <col min="7948" max="7948" width="11.44140625" style="265" customWidth="1"/>
    <col min="7949" max="7949" width="9.33203125" style="265" customWidth="1"/>
    <col min="7950" max="7952" width="9.109375" style="265"/>
    <col min="7953" max="7953" width="18.109375" style="265" customWidth="1"/>
    <col min="7954" max="7954" width="19.6640625" style="265" customWidth="1"/>
    <col min="7955" max="8192" width="9.109375" style="265"/>
    <col min="8193" max="8193" width="6.109375" style="265" bestFit="1" customWidth="1"/>
    <col min="8194" max="8194" width="12.109375" style="265" customWidth="1"/>
    <col min="8195" max="8195" width="20" style="265" customWidth="1"/>
    <col min="8196" max="8196" width="48.109375" style="265" customWidth="1"/>
    <col min="8197" max="8197" width="5.5546875" style="265" customWidth="1"/>
    <col min="8198" max="8198" width="8.5546875" style="265" customWidth="1"/>
    <col min="8199" max="8199" width="9.88671875" style="265" customWidth="1"/>
    <col min="8200" max="8200" width="17" style="265" customWidth="1"/>
    <col min="8201" max="8201" width="9.109375" style="265"/>
    <col min="8202" max="8202" width="41" style="265" customWidth="1"/>
    <col min="8203" max="8203" width="36.5546875" style="265" customWidth="1"/>
    <col min="8204" max="8204" width="11.44140625" style="265" customWidth="1"/>
    <col min="8205" max="8205" width="9.33203125" style="265" customWidth="1"/>
    <col min="8206" max="8208" width="9.109375" style="265"/>
    <col min="8209" max="8209" width="18.109375" style="265" customWidth="1"/>
    <col min="8210" max="8210" width="19.6640625" style="265" customWidth="1"/>
    <col min="8211" max="8448" width="9.109375" style="265"/>
    <col min="8449" max="8449" width="6.109375" style="265" bestFit="1" customWidth="1"/>
    <col min="8450" max="8450" width="12.109375" style="265" customWidth="1"/>
    <col min="8451" max="8451" width="20" style="265" customWidth="1"/>
    <col min="8452" max="8452" width="48.109375" style="265" customWidth="1"/>
    <col min="8453" max="8453" width="5.5546875" style="265" customWidth="1"/>
    <col min="8454" max="8454" width="8.5546875" style="265" customWidth="1"/>
    <col min="8455" max="8455" width="9.88671875" style="265" customWidth="1"/>
    <col min="8456" max="8456" width="17" style="265" customWidth="1"/>
    <col min="8457" max="8457" width="9.109375" style="265"/>
    <col min="8458" max="8458" width="41" style="265" customWidth="1"/>
    <col min="8459" max="8459" width="36.5546875" style="265" customWidth="1"/>
    <col min="8460" max="8460" width="11.44140625" style="265" customWidth="1"/>
    <col min="8461" max="8461" width="9.33203125" style="265" customWidth="1"/>
    <col min="8462" max="8464" width="9.109375" style="265"/>
    <col min="8465" max="8465" width="18.109375" style="265" customWidth="1"/>
    <col min="8466" max="8466" width="19.6640625" style="265" customWidth="1"/>
    <col min="8467" max="8704" width="9.109375" style="265"/>
    <col min="8705" max="8705" width="6.109375" style="265" bestFit="1" customWidth="1"/>
    <col min="8706" max="8706" width="12.109375" style="265" customWidth="1"/>
    <col min="8707" max="8707" width="20" style="265" customWidth="1"/>
    <col min="8708" max="8708" width="48.109375" style="265" customWidth="1"/>
    <col min="8709" max="8709" width="5.5546875" style="265" customWidth="1"/>
    <col min="8710" max="8710" width="8.5546875" style="265" customWidth="1"/>
    <col min="8711" max="8711" width="9.88671875" style="265" customWidth="1"/>
    <col min="8712" max="8712" width="17" style="265" customWidth="1"/>
    <col min="8713" max="8713" width="9.109375" style="265"/>
    <col min="8714" max="8714" width="41" style="265" customWidth="1"/>
    <col min="8715" max="8715" width="36.5546875" style="265" customWidth="1"/>
    <col min="8716" max="8716" width="11.44140625" style="265" customWidth="1"/>
    <col min="8717" max="8717" width="9.33203125" style="265" customWidth="1"/>
    <col min="8718" max="8720" width="9.109375" style="265"/>
    <col min="8721" max="8721" width="18.109375" style="265" customWidth="1"/>
    <col min="8722" max="8722" width="19.6640625" style="265" customWidth="1"/>
    <col min="8723" max="8960" width="9.109375" style="265"/>
    <col min="8961" max="8961" width="6.109375" style="265" bestFit="1" customWidth="1"/>
    <col min="8962" max="8962" width="12.109375" style="265" customWidth="1"/>
    <col min="8963" max="8963" width="20" style="265" customWidth="1"/>
    <col min="8964" max="8964" width="48.109375" style="265" customWidth="1"/>
    <col min="8965" max="8965" width="5.5546875" style="265" customWidth="1"/>
    <col min="8966" max="8966" width="8.5546875" style="265" customWidth="1"/>
    <col min="8967" max="8967" width="9.88671875" style="265" customWidth="1"/>
    <col min="8968" max="8968" width="17" style="265" customWidth="1"/>
    <col min="8969" max="8969" width="9.109375" style="265"/>
    <col min="8970" max="8970" width="41" style="265" customWidth="1"/>
    <col min="8971" max="8971" width="36.5546875" style="265" customWidth="1"/>
    <col min="8972" max="8972" width="11.44140625" style="265" customWidth="1"/>
    <col min="8973" max="8973" width="9.33203125" style="265" customWidth="1"/>
    <col min="8974" max="8976" width="9.109375" style="265"/>
    <col min="8977" max="8977" width="18.109375" style="265" customWidth="1"/>
    <col min="8978" max="8978" width="19.6640625" style="265" customWidth="1"/>
    <col min="8979" max="9216" width="9.109375" style="265"/>
    <col min="9217" max="9217" width="6.109375" style="265" bestFit="1" customWidth="1"/>
    <col min="9218" max="9218" width="12.109375" style="265" customWidth="1"/>
    <col min="9219" max="9219" width="20" style="265" customWidth="1"/>
    <col min="9220" max="9220" width="48.109375" style="265" customWidth="1"/>
    <col min="9221" max="9221" width="5.5546875" style="265" customWidth="1"/>
    <col min="9222" max="9222" width="8.5546875" style="265" customWidth="1"/>
    <col min="9223" max="9223" width="9.88671875" style="265" customWidth="1"/>
    <col min="9224" max="9224" width="17" style="265" customWidth="1"/>
    <col min="9225" max="9225" width="9.109375" style="265"/>
    <col min="9226" max="9226" width="41" style="265" customWidth="1"/>
    <col min="9227" max="9227" width="36.5546875" style="265" customWidth="1"/>
    <col min="9228" max="9228" width="11.44140625" style="265" customWidth="1"/>
    <col min="9229" max="9229" width="9.33203125" style="265" customWidth="1"/>
    <col min="9230" max="9232" width="9.109375" style="265"/>
    <col min="9233" max="9233" width="18.109375" style="265" customWidth="1"/>
    <col min="9234" max="9234" width="19.6640625" style="265" customWidth="1"/>
    <col min="9235" max="9472" width="9.109375" style="265"/>
    <col min="9473" max="9473" width="6.109375" style="265" bestFit="1" customWidth="1"/>
    <col min="9474" max="9474" width="12.109375" style="265" customWidth="1"/>
    <col min="9475" max="9475" width="20" style="265" customWidth="1"/>
    <col min="9476" max="9476" width="48.109375" style="265" customWidth="1"/>
    <col min="9477" max="9477" width="5.5546875" style="265" customWidth="1"/>
    <col min="9478" max="9478" width="8.5546875" style="265" customWidth="1"/>
    <col min="9479" max="9479" width="9.88671875" style="265" customWidth="1"/>
    <col min="9480" max="9480" width="17" style="265" customWidth="1"/>
    <col min="9481" max="9481" width="9.109375" style="265"/>
    <col min="9482" max="9482" width="41" style="265" customWidth="1"/>
    <col min="9483" max="9483" width="36.5546875" style="265" customWidth="1"/>
    <col min="9484" max="9484" width="11.44140625" style="265" customWidth="1"/>
    <col min="9485" max="9485" width="9.33203125" style="265" customWidth="1"/>
    <col min="9486" max="9488" width="9.109375" style="265"/>
    <col min="9489" max="9489" width="18.109375" style="265" customWidth="1"/>
    <col min="9490" max="9490" width="19.6640625" style="265" customWidth="1"/>
    <col min="9491" max="9728" width="9.109375" style="265"/>
    <col min="9729" max="9729" width="6.109375" style="265" bestFit="1" customWidth="1"/>
    <col min="9730" max="9730" width="12.109375" style="265" customWidth="1"/>
    <col min="9731" max="9731" width="20" style="265" customWidth="1"/>
    <col min="9732" max="9732" width="48.109375" style="265" customWidth="1"/>
    <col min="9733" max="9733" width="5.5546875" style="265" customWidth="1"/>
    <col min="9734" max="9734" width="8.5546875" style="265" customWidth="1"/>
    <col min="9735" max="9735" width="9.88671875" style="265" customWidth="1"/>
    <col min="9736" max="9736" width="17" style="265" customWidth="1"/>
    <col min="9737" max="9737" width="9.109375" style="265"/>
    <col min="9738" max="9738" width="41" style="265" customWidth="1"/>
    <col min="9739" max="9739" width="36.5546875" style="265" customWidth="1"/>
    <col min="9740" max="9740" width="11.44140625" style="265" customWidth="1"/>
    <col min="9741" max="9741" width="9.33203125" style="265" customWidth="1"/>
    <col min="9742" max="9744" width="9.109375" style="265"/>
    <col min="9745" max="9745" width="18.109375" style="265" customWidth="1"/>
    <col min="9746" max="9746" width="19.6640625" style="265" customWidth="1"/>
    <col min="9747" max="9984" width="9.109375" style="265"/>
    <col min="9985" max="9985" width="6.109375" style="265" bestFit="1" customWidth="1"/>
    <col min="9986" max="9986" width="12.109375" style="265" customWidth="1"/>
    <col min="9987" max="9987" width="20" style="265" customWidth="1"/>
    <col min="9988" max="9988" width="48.109375" style="265" customWidth="1"/>
    <col min="9989" max="9989" width="5.5546875" style="265" customWidth="1"/>
    <col min="9990" max="9990" width="8.5546875" style="265" customWidth="1"/>
    <col min="9991" max="9991" width="9.88671875" style="265" customWidth="1"/>
    <col min="9992" max="9992" width="17" style="265" customWidth="1"/>
    <col min="9993" max="9993" width="9.109375" style="265"/>
    <col min="9994" max="9994" width="41" style="265" customWidth="1"/>
    <col min="9995" max="9995" width="36.5546875" style="265" customWidth="1"/>
    <col min="9996" max="9996" width="11.44140625" style="265" customWidth="1"/>
    <col min="9997" max="9997" width="9.33203125" style="265" customWidth="1"/>
    <col min="9998" max="10000" width="9.109375" style="265"/>
    <col min="10001" max="10001" width="18.109375" style="265" customWidth="1"/>
    <col min="10002" max="10002" width="19.6640625" style="265" customWidth="1"/>
    <col min="10003" max="10240" width="9.109375" style="265"/>
    <col min="10241" max="10241" width="6.109375" style="265" bestFit="1" customWidth="1"/>
    <col min="10242" max="10242" width="12.109375" style="265" customWidth="1"/>
    <col min="10243" max="10243" width="20" style="265" customWidth="1"/>
    <col min="10244" max="10244" width="48.109375" style="265" customWidth="1"/>
    <col min="10245" max="10245" width="5.5546875" style="265" customWidth="1"/>
    <col min="10246" max="10246" width="8.5546875" style="265" customWidth="1"/>
    <col min="10247" max="10247" width="9.88671875" style="265" customWidth="1"/>
    <col min="10248" max="10248" width="17" style="265" customWidth="1"/>
    <col min="10249" max="10249" width="9.109375" style="265"/>
    <col min="10250" max="10250" width="41" style="265" customWidth="1"/>
    <col min="10251" max="10251" width="36.5546875" style="265" customWidth="1"/>
    <col min="10252" max="10252" width="11.44140625" style="265" customWidth="1"/>
    <col min="10253" max="10253" width="9.33203125" style="265" customWidth="1"/>
    <col min="10254" max="10256" width="9.109375" style="265"/>
    <col min="10257" max="10257" width="18.109375" style="265" customWidth="1"/>
    <col min="10258" max="10258" width="19.6640625" style="265" customWidth="1"/>
    <col min="10259" max="10496" width="9.109375" style="265"/>
    <col min="10497" max="10497" width="6.109375" style="265" bestFit="1" customWidth="1"/>
    <col min="10498" max="10498" width="12.109375" style="265" customWidth="1"/>
    <col min="10499" max="10499" width="20" style="265" customWidth="1"/>
    <col min="10500" max="10500" width="48.109375" style="265" customWidth="1"/>
    <col min="10501" max="10501" width="5.5546875" style="265" customWidth="1"/>
    <col min="10502" max="10502" width="8.5546875" style="265" customWidth="1"/>
    <col min="10503" max="10503" width="9.88671875" style="265" customWidth="1"/>
    <col min="10504" max="10504" width="17" style="265" customWidth="1"/>
    <col min="10505" max="10505" width="9.109375" style="265"/>
    <col min="10506" max="10506" width="41" style="265" customWidth="1"/>
    <col min="10507" max="10507" width="36.5546875" style="265" customWidth="1"/>
    <col min="10508" max="10508" width="11.44140625" style="265" customWidth="1"/>
    <col min="10509" max="10509" width="9.33203125" style="265" customWidth="1"/>
    <col min="10510" max="10512" width="9.109375" style="265"/>
    <col min="10513" max="10513" width="18.109375" style="265" customWidth="1"/>
    <col min="10514" max="10514" width="19.6640625" style="265" customWidth="1"/>
    <col min="10515" max="10752" width="9.109375" style="265"/>
    <col min="10753" max="10753" width="6.109375" style="265" bestFit="1" customWidth="1"/>
    <col min="10754" max="10754" width="12.109375" style="265" customWidth="1"/>
    <col min="10755" max="10755" width="20" style="265" customWidth="1"/>
    <col min="10756" max="10756" width="48.109375" style="265" customWidth="1"/>
    <col min="10757" max="10757" width="5.5546875" style="265" customWidth="1"/>
    <col min="10758" max="10758" width="8.5546875" style="265" customWidth="1"/>
    <col min="10759" max="10759" width="9.88671875" style="265" customWidth="1"/>
    <col min="10760" max="10760" width="17" style="265" customWidth="1"/>
    <col min="10761" max="10761" width="9.109375" style="265"/>
    <col min="10762" max="10762" width="41" style="265" customWidth="1"/>
    <col min="10763" max="10763" width="36.5546875" style="265" customWidth="1"/>
    <col min="10764" max="10764" width="11.44140625" style="265" customWidth="1"/>
    <col min="10765" max="10765" width="9.33203125" style="265" customWidth="1"/>
    <col min="10766" max="10768" width="9.109375" style="265"/>
    <col min="10769" max="10769" width="18.109375" style="265" customWidth="1"/>
    <col min="10770" max="10770" width="19.6640625" style="265" customWidth="1"/>
    <col min="10771" max="11008" width="9.109375" style="265"/>
    <col min="11009" max="11009" width="6.109375" style="265" bestFit="1" customWidth="1"/>
    <col min="11010" max="11010" width="12.109375" style="265" customWidth="1"/>
    <col min="11011" max="11011" width="20" style="265" customWidth="1"/>
    <col min="11012" max="11012" width="48.109375" style="265" customWidth="1"/>
    <col min="11013" max="11013" width="5.5546875" style="265" customWidth="1"/>
    <col min="11014" max="11014" width="8.5546875" style="265" customWidth="1"/>
    <col min="11015" max="11015" width="9.88671875" style="265" customWidth="1"/>
    <col min="11016" max="11016" width="17" style="265" customWidth="1"/>
    <col min="11017" max="11017" width="9.109375" style="265"/>
    <col min="11018" max="11018" width="41" style="265" customWidth="1"/>
    <col min="11019" max="11019" width="36.5546875" style="265" customWidth="1"/>
    <col min="11020" max="11020" width="11.44140625" style="265" customWidth="1"/>
    <col min="11021" max="11021" width="9.33203125" style="265" customWidth="1"/>
    <col min="11022" max="11024" width="9.109375" style="265"/>
    <col min="11025" max="11025" width="18.109375" style="265" customWidth="1"/>
    <col min="11026" max="11026" width="19.6640625" style="265" customWidth="1"/>
    <col min="11027" max="11264" width="9.109375" style="265"/>
    <col min="11265" max="11265" width="6.109375" style="265" bestFit="1" customWidth="1"/>
    <col min="11266" max="11266" width="12.109375" style="265" customWidth="1"/>
    <col min="11267" max="11267" width="20" style="265" customWidth="1"/>
    <col min="11268" max="11268" width="48.109375" style="265" customWidth="1"/>
    <col min="11269" max="11269" width="5.5546875" style="265" customWidth="1"/>
    <col min="11270" max="11270" width="8.5546875" style="265" customWidth="1"/>
    <col min="11271" max="11271" width="9.88671875" style="265" customWidth="1"/>
    <col min="11272" max="11272" width="17" style="265" customWidth="1"/>
    <col min="11273" max="11273" width="9.109375" style="265"/>
    <col min="11274" max="11274" width="41" style="265" customWidth="1"/>
    <col min="11275" max="11275" width="36.5546875" style="265" customWidth="1"/>
    <col min="11276" max="11276" width="11.44140625" style="265" customWidth="1"/>
    <col min="11277" max="11277" width="9.33203125" style="265" customWidth="1"/>
    <col min="11278" max="11280" width="9.109375" style="265"/>
    <col min="11281" max="11281" width="18.109375" style="265" customWidth="1"/>
    <col min="11282" max="11282" width="19.6640625" style="265" customWidth="1"/>
    <col min="11283" max="11520" width="9.109375" style="265"/>
    <col min="11521" max="11521" width="6.109375" style="265" bestFit="1" customWidth="1"/>
    <col min="11522" max="11522" width="12.109375" style="265" customWidth="1"/>
    <col min="11523" max="11523" width="20" style="265" customWidth="1"/>
    <col min="11524" max="11524" width="48.109375" style="265" customWidth="1"/>
    <col min="11525" max="11525" width="5.5546875" style="265" customWidth="1"/>
    <col min="11526" max="11526" width="8.5546875" style="265" customWidth="1"/>
    <col min="11527" max="11527" width="9.88671875" style="265" customWidth="1"/>
    <col min="11528" max="11528" width="17" style="265" customWidth="1"/>
    <col min="11529" max="11529" width="9.109375" style="265"/>
    <col min="11530" max="11530" width="41" style="265" customWidth="1"/>
    <col min="11531" max="11531" width="36.5546875" style="265" customWidth="1"/>
    <col min="11532" max="11532" width="11.44140625" style="265" customWidth="1"/>
    <col min="11533" max="11533" width="9.33203125" style="265" customWidth="1"/>
    <col min="11534" max="11536" width="9.109375" style="265"/>
    <col min="11537" max="11537" width="18.109375" style="265" customWidth="1"/>
    <col min="11538" max="11538" width="19.6640625" style="265" customWidth="1"/>
    <col min="11539" max="11776" width="9.109375" style="265"/>
    <col min="11777" max="11777" width="6.109375" style="265" bestFit="1" customWidth="1"/>
    <col min="11778" max="11778" width="12.109375" style="265" customWidth="1"/>
    <col min="11779" max="11779" width="20" style="265" customWidth="1"/>
    <col min="11780" max="11780" width="48.109375" style="265" customWidth="1"/>
    <col min="11781" max="11781" width="5.5546875" style="265" customWidth="1"/>
    <col min="11782" max="11782" width="8.5546875" style="265" customWidth="1"/>
    <col min="11783" max="11783" width="9.88671875" style="265" customWidth="1"/>
    <col min="11784" max="11784" width="17" style="265" customWidth="1"/>
    <col min="11785" max="11785" width="9.109375" style="265"/>
    <col min="11786" max="11786" width="41" style="265" customWidth="1"/>
    <col min="11787" max="11787" width="36.5546875" style="265" customWidth="1"/>
    <col min="11788" max="11788" width="11.44140625" style="265" customWidth="1"/>
    <col min="11789" max="11789" width="9.33203125" style="265" customWidth="1"/>
    <col min="11790" max="11792" width="9.109375" style="265"/>
    <col min="11793" max="11793" width="18.109375" style="265" customWidth="1"/>
    <col min="11794" max="11794" width="19.6640625" style="265" customWidth="1"/>
    <col min="11795" max="12032" width="9.109375" style="265"/>
    <col min="12033" max="12033" width="6.109375" style="265" bestFit="1" customWidth="1"/>
    <col min="12034" max="12034" width="12.109375" style="265" customWidth="1"/>
    <col min="12035" max="12035" width="20" style="265" customWidth="1"/>
    <col min="12036" max="12036" width="48.109375" style="265" customWidth="1"/>
    <col min="12037" max="12037" width="5.5546875" style="265" customWidth="1"/>
    <col min="12038" max="12038" width="8.5546875" style="265" customWidth="1"/>
    <col min="12039" max="12039" width="9.88671875" style="265" customWidth="1"/>
    <col min="12040" max="12040" width="17" style="265" customWidth="1"/>
    <col min="12041" max="12041" width="9.109375" style="265"/>
    <col min="12042" max="12042" width="41" style="265" customWidth="1"/>
    <col min="12043" max="12043" width="36.5546875" style="265" customWidth="1"/>
    <col min="12044" max="12044" width="11.44140625" style="265" customWidth="1"/>
    <col min="12045" max="12045" width="9.33203125" style="265" customWidth="1"/>
    <col min="12046" max="12048" width="9.109375" style="265"/>
    <col min="12049" max="12049" width="18.109375" style="265" customWidth="1"/>
    <col min="12050" max="12050" width="19.6640625" style="265" customWidth="1"/>
    <col min="12051" max="12288" width="9.109375" style="265"/>
    <col min="12289" max="12289" width="6.109375" style="265" bestFit="1" customWidth="1"/>
    <col min="12290" max="12290" width="12.109375" style="265" customWidth="1"/>
    <col min="12291" max="12291" width="20" style="265" customWidth="1"/>
    <col min="12292" max="12292" width="48.109375" style="265" customWidth="1"/>
    <col min="12293" max="12293" width="5.5546875" style="265" customWidth="1"/>
    <col min="12294" max="12294" width="8.5546875" style="265" customWidth="1"/>
    <col min="12295" max="12295" width="9.88671875" style="265" customWidth="1"/>
    <col min="12296" max="12296" width="17" style="265" customWidth="1"/>
    <col min="12297" max="12297" width="9.109375" style="265"/>
    <col min="12298" max="12298" width="41" style="265" customWidth="1"/>
    <col min="12299" max="12299" width="36.5546875" style="265" customWidth="1"/>
    <col min="12300" max="12300" width="11.44140625" style="265" customWidth="1"/>
    <col min="12301" max="12301" width="9.33203125" style="265" customWidth="1"/>
    <col min="12302" max="12304" width="9.109375" style="265"/>
    <col min="12305" max="12305" width="18.109375" style="265" customWidth="1"/>
    <col min="12306" max="12306" width="19.6640625" style="265" customWidth="1"/>
    <col min="12307" max="12544" width="9.109375" style="265"/>
    <col min="12545" max="12545" width="6.109375" style="265" bestFit="1" customWidth="1"/>
    <col min="12546" max="12546" width="12.109375" style="265" customWidth="1"/>
    <col min="12547" max="12547" width="20" style="265" customWidth="1"/>
    <col min="12548" max="12548" width="48.109375" style="265" customWidth="1"/>
    <col min="12549" max="12549" width="5.5546875" style="265" customWidth="1"/>
    <col min="12550" max="12550" width="8.5546875" style="265" customWidth="1"/>
    <col min="12551" max="12551" width="9.88671875" style="265" customWidth="1"/>
    <col min="12552" max="12552" width="17" style="265" customWidth="1"/>
    <col min="12553" max="12553" width="9.109375" style="265"/>
    <col min="12554" max="12554" width="41" style="265" customWidth="1"/>
    <col min="12555" max="12555" width="36.5546875" style="265" customWidth="1"/>
    <col min="12556" max="12556" width="11.44140625" style="265" customWidth="1"/>
    <col min="12557" max="12557" width="9.33203125" style="265" customWidth="1"/>
    <col min="12558" max="12560" width="9.109375" style="265"/>
    <col min="12561" max="12561" width="18.109375" style="265" customWidth="1"/>
    <col min="12562" max="12562" width="19.6640625" style="265" customWidth="1"/>
    <col min="12563" max="12800" width="9.109375" style="265"/>
    <col min="12801" max="12801" width="6.109375" style="265" bestFit="1" customWidth="1"/>
    <col min="12802" max="12802" width="12.109375" style="265" customWidth="1"/>
    <col min="12803" max="12803" width="20" style="265" customWidth="1"/>
    <col min="12804" max="12804" width="48.109375" style="265" customWidth="1"/>
    <col min="12805" max="12805" width="5.5546875" style="265" customWidth="1"/>
    <col min="12806" max="12806" width="8.5546875" style="265" customWidth="1"/>
    <col min="12807" max="12807" width="9.88671875" style="265" customWidth="1"/>
    <col min="12808" max="12808" width="17" style="265" customWidth="1"/>
    <col min="12809" max="12809" width="9.109375" style="265"/>
    <col min="12810" max="12810" width="41" style="265" customWidth="1"/>
    <col min="12811" max="12811" width="36.5546875" style="265" customWidth="1"/>
    <col min="12812" max="12812" width="11.44140625" style="265" customWidth="1"/>
    <col min="12813" max="12813" width="9.33203125" style="265" customWidth="1"/>
    <col min="12814" max="12816" width="9.109375" style="265"/>
    <col min="12817" max="12817" width="18.109375" style="265" customWidth="1"/>
    <col min="12818" max="12818" width="19.6640625" style="265" customWidth="1"/>
    <col min="12819" max="13056" width="9.109375" style="265"/>
    <col min="13057" max="13057" width="6.109375" style="265" bestFit="1" customWidth="1"/>
    <col min="13058" max="13058" width="12.109375" style="265" customWidth="1"/>
    <col min="13059" max="13059" width="20" style="265" customWidth="1"/>
    <col min="13060" max="13060" width="48.109375" style="265" customWidth="1"/>
    <col min="13061" max="13061" width="5.5546875" style="265" customWidth="1"/>
    <col min="13062" max="13062" width="8.5546875" style="265" customWidth="1"/>
    <col min="13063" max="13063" width="9.88671875" style="265" customWidth="1"/>
    <col min="13064" max="13064" width="17" style="265" customWidth="1"/>
    <col min="13065" max="13065" width="9.109375" style="265"/>
    <col min="13066" max="13066" width="41" style="265" customWidth="1"/>
    <col min="13067" max="13067" width="36.5546875" style="265" customWidth="1"/>
    <col min="13068" max="13068" width="11.44140625" style="265" customWidth="1"/>
    <col min="13069" max="13069" width="9.33203125" style="265" customWidth="1"/>
    <col min="13070" max="13072" width="9.109375" style="265"/>
    <col min="13073" max="13073" width="18.109375" style="265" customWidth="1"/>
    <col min="13074" max="13074" width="19.6640625" style="265" customWidth="1"/>
    <col min="13075" max="13312" width="9.109375" style="265"/>
    <col min="13313" max="13313" width="6.109375" style="265" bestFit="1" customWidth="1"/>
    <col min="13314" max="13314" width="12.109375" style="265" customWidth="1"/>
    <col min="13315" max="13315" width="20" style="265" customWidth="1"/>
    <col min="13316" max="13316" width="48.109375" style="265" customWidth="1"/>
    <col min="13317" max="13317" width="5.5546875" style="265" customWidth="1"/>
    <col min="13318" max="13318" width="8.5546875" style="265" customWidth="1"/>
    <col min="13319" max="13319" width="9.88671875" style="265" customWidth="1"/>
    <col min="13320" max="13320" width="17" style="265" customWidth="1"/>
    <col min="13321" max="13321" width="9.109375" style="265"/>
    <col min="13322" max="13322" width="41" style="265" customWidth="1"/>
    <col min="13323" max="13323" width="36.5546875" style="265" customWidth="1"/>
    <col min="13324" max="13324" width="11.44140625" style="265" customWidth="1"/>
    <col min="13325" max="13325" width="9.33203125" style="265" customWidth="1"/>
    <col min="13326" max="13328" width="9.109375" style="265"/>
    <col min="13329" max="13329" width="18.109375" style="265" customWidth="1"/>
    <col min="13330" max="13330" width="19.6640625" style="265" customWidth="1"/>
    <col min="13331" max="13568" width="9.109375" style="265"/>
    <col min="13569" max="13569" width="6.109375" style="265" bestFit="1" customWidth="1"/>
    <col min="13570" max="13570" width="12.109375" style="265" customWidth="1"/>
    <col min="13571" max="13571" width="20" style="265" customWidth="1"/>
    <col min="13572" max="13572" width="48.109375" style="265" customWidth="1"/>
    <col min="13573" max="13573" width="5.5546875" style="265" customWidth="1"/>
    <col min="13574" max="13574" width="8.5546875" style="265" customWidth="1"/>
    <col min="13575" max="13575" width="9.88671875" style="265" customWidth="1"/>
    <col min="13576" max="13576" width="17" style="265" customWidth="1"/>
    <col min="13577" max="13577" width="9.109375" style="265"/>
    <col min="13578" max="13578" width="41" style="265" customWidth="1"/>
    <col min="13579" max="13579" width="36.5546875" style="265" customWidth="1"/>
    <col min="13580" max="13580" width="11.44140625" style="265" customWidth="1"/>
    <col min="13581" max="13581" width="9.33203125" style="265" customWidth="1"/>
    <col min="13582" max="13584" width="9.109375" style="265"/>
    <col min="13585" max="13585" width="18.109375" style="265" customWidth="1"/>
    <col min="13586" max="13586" width="19.6640625" style="265" customWidth="1"/>
    <col min="13587" max="13824" width="9.109375" style="265"/>
    <col min="13825" max="13825" width="6.109375" style="265" bestFit="1" customWidth="1"/>
    <col min="13826" max="13826" width="12.109375" style="265" customWidth="1"/>
    <col min="13827" max="13827" width="20" style="265" customWidth="1"/>
    <col min="13828" max="13828" width="48.109375" style="265" customWidth="1"/>
    <col min="13829" max="13829" width="5.5546875" style="265" customWidth="1"/>
    <col min="13830" max="13830" width="8.5546875" style="265" customWidth="1"/>
    <col min="13831" max="13831" width="9.88671875" style="265" customWidth="1"/>
    <col min="13832" max="13832" width="17" style="265" customWidth="1"/>
    <col min="13833" max="13833" width="9.109375" style="265"/>
    <col min="13834" max="13834" width="41" style="265" customWidth="1"/>
    <col min="13835" max="13835" width="36.5546875" style="265" customWidth="1"/>
    <col min="13836" max="13836" width="11.44140625" style="265" customWidth="1"/>
    <col min="13837" max="13837" width="9.33203125" style="265" customWidth="1"/>
    <col min="13838" max="13840" width="9.109375" style="265"/>
    <col min="13841" max="13841" width="18.109375" style="265" customWidth="1"/>
    <col min="13842" max="13842" width="19.6640625" style="265" customWidth="1"/>
    <col min="13843" max="14080" width="9.109375" style="265"/>
    <col min="14081" max="14081" width="6.109375" style="265" bestFit="1" customWidth="1"/>
    <col min="14082" max="14082" width="12.109375" style="265" customWidth="1"/>
    <col min="14083" max="14083" width="20" style="265" customWidth="1"/>
    <col min="14084" max="14084" width="48.109375" style="265" customWidth="1"/>
    <col min="14085" max="14085" width="5.5546875" style="265" customWidth="1"/>
    <col min="14086" max="14086" width="8.5546875" style="265" customWidth="1"/>
    <col min="14087" max="14087" width="9.88671875" style="265" customWidth="1"/>
    <col min="14088" max="14088" width="17" style="265" customWidth="1"/>
    <col min="14089" max="14089" width="9.109375" style="265"/>
    <col min="14090" max="14090" width="41" style="265" customWidth="1"/>
    <col min="14091" max="14091" width="36.5546875" style="265" customWidth="1"/>
    <col min="14092" max="14092" width="11.44140625" style="265" customWidth="1"/>
    <col min="14093" max="14093" width="9.33203125" style="265" customWidth="1"/>
    <col min="14094" max="14096" width="9.109375" style="265"/>
    <col min="14097" max="14097" width="18.109375" style="265" customWidth="1"/>
    <col min="14098" max="14098" width="19.6640625" style="265" customWidth="1"/>
    <col min="14099" max="14336" width="9.109375" style="265"/>
    <col min="14337" max="14337" width="6.109375" style="265" bestFit="1" customWidth="1"/>
    <col min="14338" max="14338" width="12.109375" style="265" customWidth="1"/>
    <col min="14339" max="14339" width="20" style="265" customWidth="1"/>
    <col min="14340" max="14340" width="48.109375" style="265" customWidth="1"/>
    <col min="14341" max="14341" width="5.5546875" style="265" customWidth="1"/>
    <col min="14342" max="14342" width="8.5546875" style="265" customWidth="1"/>
    <col min="14343" max="14343" width="9.88671875" style="265" customWidth="1"/>
    <col min="14344" max="14344" width="17" style="265" customWidth="1"/>
    <col min="14345" max="14345" width="9.109375" style="265"/>
    <col min="14346" max="14346" width="41" style="265" customWidth="1"/>
    <col min="14347" max="14347" width="36.5546875" style="265" customWidth="1"/>
    <col min="14348" max="14348" width="11.44140625" style="265" customWidth="1"/>
    <col min="14349" max="14349" width="9.33203125" style="265" customWidth="1"/>
    <col min="14350" max="14352" width="9.109375" style="265"/>
    <col min="14353" max="14353" width="18.109375" style="265" customWidth="1"/>
    <col min="14354" max="14354" width="19.6640625" style="265" customWidth="1"/>
    <col min="14355" max="14592" width="9.109375" style="265"/>
    <col min="14593" max="14593" width="6.109375" style="265" bestFit="1" customWidth="1"/>
    <col min="14594" max="14594" width="12.109375" style="265" customWidth="1"/>
    <col min="14595" max="14595" width="20" style="265" customWidth="1"/>
    <col min="14596" max="14596" width="48.109375" style="265" customWidth="1"/>
    <col min="14597" max="14597" width="5.5546875" style="265" customWidth="1"/>
    <col min="14598" max="14598" width="8.5546875" style="265" customWidth="1"/>
    <col min="14599" max="14599" width="9.88671875" style="265" customWidth="1"/>
    <col min="14600" max="14600" width="17" style="265" customWidth="1"/>
    <col min="14601" max="14601" width="9.109375" style="265"/>
    <col min="14602" max="14602" width="41" style="265" customWidth="1"/>
    <col min="14603" max="14603" width="36.5546875" style="265" customWidth="1"/>
    <col min="14604" max="14604" width="11.44140625" style="265" customWidth="1"/>
    <col min="14605" max="14605" width="9.33203125" style="265" customWidth="1"/>
    <col min="14606" max="14608" width="9.109375" style="265"/>
    <col min="14609" max="14609" width="18.109375" style="265" customWidth="1"/>
    <col min="14610" max="14610" width="19.6640625" style="265" customWidth="1"/>
    <col min="14611" max="14848" width="9.109375" style="265"/>
    <col min="14849" max="14849" width="6.109375" style="265" bestFit="1" customWidth="1"/>
    <col min="14850" max="14850" width="12.109375" style="265" customWidth="1"/>
    <col min="14851" max="14851" width="20" style="265" customWidth="1"/>
    <col min="14852" max="14852" width="48.109375" style="265" customWidth="1"/>
    <col min="14853" max="14853" width="5.5546875" style="265" customWidth="1"/>
    <col min="14854" max="14854" width="8.5546875" style="265" customWidth="1"/>
    <col min="14855" max="14855" width="9.88671875" style="265" customWidth="1"/>
    <col min="14856" max="14856" width="17" style="265" customWidth="1"/>
    <col min="14857" max="14857" width="9.109375" style="265"/>
    <col min="14858" max="14858" width="41" style="265" customWidth="1"/>
    <col min="14859" max="14859" width="36.5546875" style="265" customWidth="1"/>
    <col min="14860" max="14860" width="11.44140625" style="265" customWidth="1"/>
    <col min="14861" max="14861" width="9.33203125" style="265" customWidth="1"/>
    <col min="14862" max="14864" width="9.109375" style="265"/>
    <col min="14865" max="14865" width="18.109375" style="265" customWidth="1"/>
    <col min="14866" max="14866" width="19.6640625" style="265" customWidth="1"/>
    <col min="14867" max="15104" width="9.109375" style="265"/>
    <col min="15105" max="15105" width="6.109375" style="265" bestFit="1" customWidth="1"/>
    <col min="15106" max="15106" width="12.109375" style="265" customWidth="1"/>
    <col min="15107" max="15107" width="20" style="265" customWidth="1"/>
    <col min="15108" max="15108" width="48.109375" style="265" customWidth="1"/>
    <col min="15109" max="15109" width="5.5546875" style="265" customWidth="1"/>
    <col min="15110" max="15110" width="8.5546875" style="265" customWidth="1"/>
    <col min="15111" max="15111" width="9.88671875" style="265" customWidth="1"/>
    <col min="15112" max="15112" width="17" style="265" customWidth="1"/>
    <col min="15113" max="15113" width="9.109375" style="265"/>
    <col min="15114" max="15114" width="41" style="265" customWidth="1"/>
    <col min="15115" max="15115" width="36.5546875" style="265" customWidth="1"/>
    <col min="15116" max="15116" width="11.44140625" style="265" customWidth="1"/>
    <col min="15117" max="15117" width="9.33203125" style="265" customWidth="1"/>
    <col min="15118" max="15120" width="9.109375" style="265"/>
    <col min="15121" max="15121" width="18.109375" style="265" customWidth="1"/>
    <col min="15122" max="15122" width="19.6640625" style="265" customWidth="1"/>
    <col min="15123" max="15360" width="9.109375" style="265"/>
    <col min="15361" max="15361" width="6.109375" style="265" bestFit="1" customWidth="1"/>
    <col min="15362" max="15362" width="12.109375" style="265" customWidth="1"/>
    <col min="15363" max="15363" width="20" style="265" customWidth="1"/>
    <col min="15364" max="15364" width="48.109375" style="265" customWidth="1"/>
    <col min="15365" max="15365" width="5.5546875" style="265" customWidth="1"/>
    <col min="15366" max="15366" width="8.5546875" style="265" customWidth="1"/>
    <col min="15367" max="15367" width="9.88671875" style="265" customWidth="1"/>
    <col min="15368" max="15368" width="17" style="265" customWidth="1"/>
    <col min="15369" max="15369" width="9.109375" style="265"/>
    <col min="15370" max="15370" width="41" style="265" customWidth="1"/>
    <col min="15371" max="15371" width="36.5546875" style="265" customWidth="1"/>
    <col min="15372" max="15372" width="11.44140625" style="265" customWidth="1"/>
    <col min="15373" max="15373" width="9.33203125" style="265" customWidth="1"/>
    <col min="15374" max="15376" width="9.109375" style="265"/>
    <col min="15377" max="15377" width="18.109375" style="265" customWidth="1"/>
    <col min="15378" max="15378" width="19.6640625" style="265" customWidth="1"/>
    <col min="15379" max="15616" width="9.109375" style="265"/>
    <col min="15617" max="15617" width="6.109375" style="265" bestFit="1" customWidth="1"/>
    <col min="15618" max="15618" width="12.109375" style="265" customWidth="1"/>
    <col min="15619" max="15619" width="20" style="265" customWidth="1"/>
    <col min="15620" max="15620" width="48.109375" style="265" customWidth="1"/>
    <col min="15621" max="15621" width="5.5546875" style="265" customWidth="1"/>
    <col min="15622" max="15622" width="8.5546875" style="265" customWidth="1"/>
    <col min="15623" max="15623" width="9.88671875" style="265" customWidth="1"/>
    <col min="15624" max="15624" width="17" style="265" customWidth="1"/>
    <col min="15625" max="15625" width="9.109375" style="265"/>
    <col min="15626" max="15626" width="41" style="265" customWidth="1"/>
    <col min="15627" max="15627" width="36.5546875" style="265" customWidth="1"/>
    <col min="15628" max="15628" width="11.44140625" style="265" customWidth="1"/>
    <col min="15629" max="15629" width="9.33203125" style="265" customWidth="1"/>
    <col min="15630" max="15632" width="9.109375" style="265"/>
    <col min="15633" max="15633" width="18.109375" style="265" customWidth="1"/>
    <col min="15634" max="15634" width="19.6640625" style="265" customWidth="1"/>
    <col min="15635" max="15872" width="9.109375" style="265"/>
    <col min="15873" max="15873" width="6.109375" style="265" bestFit="1" customWidth="1"/>
    <col min="15874" max="15874" width="12.109375" style="265" customWidth="1"/>
    <col min="15875" max="15875" width="20" style="265" customWidth="1"/>
    <col min="15876" max="15876" width="48.109375" style="265" customWidth="1"/>
    <col min="15877" max="15877" width="5.5546875" style="265" customWidth="1"/>
    <col min="15878" max="15878" width="8.5546875" style="265" customWidth="1"/>
    <col min="15879" max="15879" width="9.88671875" style="265" customWidth="1"/>
    <col min="15880" max="15880" width="17" style="265" customWidth="1"/>
    <col min="15881" max="15881" width="9.109375" style="265"/>
    <col min="15882" max="15882" width="41" style="265" customWidth="1"/>
    <col min="15883" max="15883" width="36.5546875" style="265" customWidth="1"/>
    <col min="15884" max="15884" width="11.44140625" style="265" customWidth="1"/>
    <col min="15885" max="15885" width="9.33203125" style="265" customWidth="1"/>
    <col min="15886" max="15888" width="9.109375" style="265"/>
    <col min="15889" max="15889" width="18.109375" style="265" customWidth="1"/>
    <col min="15890" max="15890" width="19.6640625" style="265" customWidth="1"/>
    <col min="15891" max="16128" width="9.109375" style="265"/>
    <col min="16129" max="16129" width="6.109375" style="265" bestFit="1" customWidth="1"/>
    <col min="16130" max="16130" width="12.109375" style="265" customWidth="1"/>
    <col min="16131" max="16131" width="20" style="265" customWidth="1"/>
    <col min="16132" max="16132" width="48.109375" style="265" customWidth="1"/>
    <col min="16133" max="16133" width="5.5546875" style="265" customWidth="1"/>
    <col min="16134" max="16134" width="8.5546875" style="265" customWidth="1"/>
    <col min="16135" max="16135" width="9.88671875" style="265" customWidth="1"/>
    <col min="16136" max="16136" width="17" style="265" customWidth="1"/>
    <col min="16137" max="16137" width="9.109375" style="265"/>
    <col min="16138" max="16138" width="41" style="265" customWidth="1"/>
    <col min="16139" max="16139" width="36.5546875" style="265" customWidth="1"/>
    <col min="16140" max="16140" width="11.44140625" style="265" customWidth="1"/>
    <col min="16141" max="16141" width="9.33203125" style="265" customWidth="1"/>
    <col min="16142" max="16144" width="9.109375" style="265"/>
    <col min="16145" max="16145" width="18.109375" style="265" customWidth="1"/>
    <col min="16146" max="16146" width="19.6640625" style="265" customWidth="1"/>
    <col min="16147" max="16384" width="9.109375" style="265"/>
  </cols>
  <sheetData>
    <row r="1" spans="1:9" ht="34.700000000000003" customHeight="1" thickBot="1" x14ac:dyDescent="0.3">
      <c r="A1" s="413" t="s">
        <v>257</v>
      </c>
      <c r="B1" s="414"/>
      <c r="C1" s="414"/>
      <c r="D1" s="414"/>
      <c r="E1" s="414"/>
      <c r="F1" s="414"/>
      <c r="G1" s="414"/>
      <c r="H1" s="415"/>
    </row>
    <row r="2" spans="1:9" ht="2.2999999999999998" customHeight="1" x14ac:dyDescent="0.2">
      <c r="A2" s="416"/>
      <c r="B2" s="416"/>
      <c r="C2" s="416"/>
      <c r="D2" s="416"/>
      <c r="E2" s="416"/>
      <c r="F2" s="416"/>
      <c r="G2" s="416"/>
      <c r="H2" s="416"/>
    </row>
    <row r="3" spans="1:9" ht="0.85" customHeight="1" thickBot="1" x14ac:dyDescent="0.25">
      <c r="A3" s="417"/>
      <c r="B3" s="417"/>
      <c r="C3" s="417"/>
      <c r="D3" s="417"/>
      <c r="E3" s="417"/>
      <c r="F3" s="417"/>
      <c r="G3" s="417"/>
      <c r="H3" s="417"/>
    </row>
    <row r="4" spans="1:9" ht="13.75" thickTop="1" x14ac:dyDescent="0.25">
      <c r="A4" s="418" t="s">
        <v>258</v>
      </c>
      <c r="B4" s="418"/>
      <c r="C4" s="266"/>
      <c r="D4" s="267" t="s">
        <v>259</v>
      </c>
      <c r="E4" s="268"/>
      <c r="F4" s="269" t="s">
        <v>260</v>
      </c>
      <c r="G4" s="270"/>
      <c r="H4" s="271"/>
    </row>
    <row r="5" spans="1:9" ht="13.75" thickBot="1" x14ac:dyDescent="0.3">
      <c r="A5" s="419" t="s">
        <v>261</v>
      </c>
      <c r="B5" s="419"/>
      <c r="C5" s="272"/>
      <c r="D5" s="273" t="s">
        <v>262</v>
      </c>
      <c r="E5" s="274"/>
      <c r="F5" s="420"/>
      <c r="G5" s="420"/>
      <c r="H5" s="420"/>
    </row>
    <row r="6" spans="1:9" ht="13.1" thickTop="1" x14ac:dyDescent="0.2">
      <c r="A6" s="275"/>
      <c r="B6" s="276"/>
      <c r="C6" s="276"/>
      <c r="D6" s="276"/>
      <c r="E6" s="276"/>
      <c r="F6" s="277"/>
      <c r="G6" s="276"/>
      <c r="H6" s="276"/>
    </row>
    <row r="7" spans="1:9" x14ac:dyDescent="0.2">
      <c r="A7" s="278" t="s">
        <v>263</v>
      </c>
      <c r="B7" s="279" t="s">
        <v>264</v>
      </c>
      <c r="C7" s="279" t="s">
        <v>66</v>
      </c>
      <c r="D7" s="280" t="s">
        <v>265</v>
      </c>
      <c r="E7" s="280" t="s">
        <v>0</v>
      </c>
      <c r="F7" s="280" t="s">
        <v>266</v>
      </c>
      <c r="G7" s="280" t="s">
        <v>267</v>
      </c>
      <c r="H7" s="281" t="s">
        <v>268</v>
      </c>
    </row>
    <row r="8" spans="1:9" ht="13.1" x14ac:dyDescent="0.25">
      <c r="A8" s="282" t="s">
        <v>269</v>
      </c>
      <c r="B8" s="283"/>
      <c r="C8" s="283"/>
      <c r="D8" s="284" t="s">
        <v>270</v>
      </c>
      <c r="E8" s="285"/>
      <c r="F8" s="286"/>
      <c r="G8" s="286"/>
      <c r="H8" s="287"/>
    </row>
    <row r="9" spans="1:9" x14ac:dyDescent="0.2">
      <c r="A9" s="288"/>
      <c r="B9" s="289"/>
      <c r="C9" s="290" t="s">
        <v>271</v>
      </c>
      <c r="D9" s="290" t="s">
        <v>272</v>
      </c>
      <c r="E9" s="291" t="s">
        <v>3</v>
      </c>
      <c r="F9" s="292">
        <v>1</v>
      </c>
      <c r="G9" s="292"/>
      <c r="H9" s="293">
        <f>F9*G9</f>
        <v>0</v>
      </c>
      <c r="I9" s="294"/>
    </row>
    <row r="10" spans="1:9" ht="20.95" x14ac:dyDescent="0.2">
      <c r="A10" s="288"/>
      <c r="B10" s="289"/>
      <c r="C10" s="290" t="s">
        <v>273</v>
      </c>
      <c r="D10" s="290" t="s">
        <v>274</v>
      </c>
      <c r="E10" s="291" t="s">
        <v>3</v>
      </c>
      <c r="F10" s="292">
        <v>2</v>
      </c>
      <c r="G10" s="292"/>
      <c r="H10" s="293">
        <f>F10*G10</f>
        <v>0</v>
      </c>
      <c r="I10" s="294"/>
    </row>
    <row r="11" spans="1:9" ht="20.95" x14ac:dyDescent="0.2">
      <c r="A11" s="288"/>
      <c r="B11" s="289"/>
      <c r="C11" s="295"/>
      <c r="D11" s="290" t="s">
        <v>275</v>
      </c>
      <c r="E11" s="291" t="s">
        <v>62</v>
      </c>
      <c r="F11" s="292">
        <v>1</v>
      </c>
      <c r="G11" s="292"/>
      <c r="H11" s="293">
        <f>F11*G11</f>
        <v>0</v>
      </c>
      <c r="I11" s="294"/>
    </row>
    <row r="12" spans="1:9" x14ac:dyDescent="0.2">
      <c r="A12" s="296"/>
      <c r="B12" s="297"/>
      <c r="C12" s="298"/>
      <c r="D12" s="299"/>
      <c r="E12" s="300"/>
      <c r="F12" s="301"/>
      <c r="G12" s="301"/>
      <c r="H12" s="302"/>
    </row>
    <row r="13" spans="1:9" ht="13.1" x14ac:dyDescent="0.25">
      <c r="A13" s="303"/>
      <c r="B13" s="304" t="s">
        <v>276</v>
      </c>
      <c r="C13" s="305"/>
      <c r="D13" s="306" t="str">
        <f>CONCATENATE(B8," ",D8)</f>
        <v xml:space="preserve"> MATERIÁL - Rozšíření rozvaděče ŘS - DT3</v>
      </c>
      <c r="E13" s="307"/>
      <c r="F13" s="308"/>
      <c r="G13" s="309"/>
      <c r="H13" s="310">
        <f>SUM(H9:H11)</f>
        <v>0</v>
      </c>
    </row>
    <row r="14" spans="1:9" ht="13.1" x14ac:dyDescent="0.25">
      <c r="A14" s="311"/>
      <c r="B14" s="312"/>
      <c r="C14" s="312"/>
      <c r="D14" s="313"/>
      <c r="E14" s="311"/>
      <c r="F14" s="314"/>
      <c r="G14" s="314"/>
      <c r="H14" s="315"/>
    </row>
    <row r="15" spans="1:9" ht="13.1" x14ac:dyDescent="0.25">
      <c r="A15" s="282" t="s">
        <v>269</v>
      </c>
      <c r="B15" s="283"/>
      <c r="C15" s="283"/>
      <c r="D15" s="284" t="s">
        <v>277</v>
      </c>
      <c r="E15" s="285"/>
      <c r="F15" s="286"/>
      <c r="G15" s="286"/>
      <c r="H15" s="287"/>
    </row>
    <row r="16" spans="1:9" ht="31.45" x14ac:dyDescent="0.2">
      <c r="A16" s="316"/>
      <c r="B16" s="316"/>
      <c r="C16" s="290" t="s">
        <v>278</v>
      </c>
      <c r="D16" s="290" t="s">
        <v>279</v>
      </c>
      <c r="E16" s="291" t="s">
        <v>9</v>
      </c>
      <c r="F16" s="292">
        <v>40</v>
      </c>
      <c r="G16" s="292"/>
      <c r="H16" s="293">
        <f>F16*G16</f>
        <v>0</v>
      </c>
    </row>
    <row r="17" spans="1:8" ht="20.95" x14ac:dyDescent="0.2">
      <c r="A17" s="288"/>
      <c r="B17" s="289"/>
      <c r="C17" s="295"/>
      <c r="D17" s="290" t="s">
        <v>275</v>
      </c>
      <c r="E17" s="291" t="s">
        <v>62</v>
      </c>
      <c r="F17" s="292">
        <v>1</v>
      </c>
      <c r="G17" s="292"/>
      <c r="H17" s="293">
        <f>F17*G17</f>
        <v>0</v>
      </c>
    </row>
    <row r="18" spans="1:8" x14ac:dyDescent="0.2">
      <c r="C18" s="299"/>
      <c r="D18" s="299"/>
      <c r="E18" s="300"/>
      <c r="F18" s="301"/>
      <c r="G18" s="301"/>
      <c r="H18" s="293"/>
    </row>
    <row r="19" spans="1:8" ht="13.1" x14ac:dyDescent="0.25">
      <c r="A19" s="303"/>
      <c r="B19" s="304" t="s">
        <v>276</v>
      </c>
      <c r="C19" s="305"/>
      <c r="D19" s="306" t="str">
        <f>CONCATENATE(B15," ",D15)</f>
        <v xml:space="preserve"> MATERIÁL - Kabely</v>
      </c>
      <c r="E19" s="307"/>
      <c r="F19" s="308"/>
      <c r="G19" s="308"/>
      <c r="H19" s="310">
        <f>SUM(H16:H17)</f>
        <v>0</v>
      </c>
    </row>
    <row r="21" spans="1:8" ht="12.8" customHeight="1" x14ac:dyDescent="0.25">
      <c r="A21" s="282" t="s">
        <v>269</v>
      </c>
      <c r="B21" s="283"/>
      <c r="C21" s="283"/>
      <c r="D21" s="284" t="s">
        <v>280</v>
      </c>
      <c r="E21" s="285"/>
      <c r="F21" s="286"/>
      <c r="G21" s="286"/>
      <c r="H21" s="287"/>
    </row>
    <row r="22" spans="1:8" x14ac:dyDescent="0.2">
      <c r="A22" s="316"/>
      <c r="B22" s="316"/>
      <c r="C22" s="290" t="s">
        <v>281</v>
      </c>
      <c r="D22" s="290" t="s">
        <v>282</v>
      </c>
      <c r="E22" s="291" t="s">
        <v>62</v>
      </c>
      <c r="F22" s="292">
        <v>40</v>
      </c>
      <c r="G22" s="292"/>
      <c r="H22" s="293">
        <f>F22*G22</f>
        <v>0</v>
      </c>
    </row>
    <row r="23" spans="1:8" ht="20.95" x14ac:dyDescent="0.2">
      <c r="A23" s="316"/>
      <c r="B23" s="316"/>
      <c r="C23" s="295"/>
      <c r="D23" s="290" t="s">
        <v>275</v>
      </c>
      <c r="E23" s="291" t="s">
        <v>62</v>
      </c>
      <c r="F23" s="292">
        <v>1</v>
      </c>
      <c r="G23" s="292"/>
      <c r="H23" s="293">
        <f>F23*G23</f>
        <v>0</v>
      </c>
    </row>
    <row r="24" spans="1:8" x14ac:dyDescent="0.2">
      <c r="C24" s="298"/>
      <c r="D24" s="299"/>
      <c r="E24" s="300"/>
      <c r="F24" s="301"/>
      <c r="G24" s="301"/>
      <c r="H24" s="302"/>
    </row>
    <row r="25" spans="1:8" ht="13.1" x14ac:dyDescent="0.25">
      <c r="A25" s="303"/>
      <c r="B25" s="304" t="s">
        <v>276</v>
      </c>
      <c r="C25" s="305"/>
      <c r="D25" s="306" t="str">
        <f>CONCATENATE(B21," ",D21)</f>
        <v xml:space="preserve"> Elektroinstalační materiál</v>
      </c>
      <c r="E25" s="307"/>
      <c r="F25" s="308"/>
      <c r="G25" s="309"/>
      <c r="H25" s="310">
        <f>SUM(H22:H23)</f>
        <v>0</v>
      </c>
    </row>
    <row r="26" spans="1:8" ht="13.1" x14ac:dyDescent="0.25">
      <c r="A26" s="311"/>
      <c r="B26" s="312"/>
      <c r="C26" s="312"/>
      <c r="D26" s="313"/>
      <c r="E26" s="311"/>
      <c r="F26" s="314"/>
      <c r="G26" s="314"/>
      <c r="H26" s="315"/>
    </row>
    <row r="28" spans="1:8" ht="13.1" x14ac:dyDescent="0.25">
      <c r="A28" s="282" t="s">
        <v>269</v>
      </c>
      <c r="B28" s="283"/>
      <c r="C28" s="283"/>
      <c r="D28" s="284" t="s">
        <v>283</v>
      </c>
      <c r="E28" s="285"/>
      <c r="F28" s="286"/>
      <c r="G28" s="286"/>
      <c r="H28" s="287"/>
    </row>
    <row r="29" spans="1:8" x14ac:dyDescent="0.2">
      <c r="A29" s="316"/>
      <c r="B29" s="316"/>
      <c r="C29" s="295"/>
      <c r="D29" s="290" t="s">
        <v>284</v>
      </c>
      <c r="E29" s="291" t="s">
        <v>62</v>
      </c>
      <c r="F29" s="292">
        <v>1</v>
      </c>
      <c r="G29" s="292"/>
      <c r="H29" s="293">
        <f t="shared" ref="H29:H37" si="0">F29*G29</f>
        <v>0</v>
      </c>
    </row>
    <row r="30" spans="1:8" x14ac:dyDescent="0.2">
      <c r="A30" s="316"/>
      <c r="B30" s="316"/>
      <c r="C30" s="295"/>
      <c r="D30" s="290" t="s">
        <v>285</v>
      </c>
      <c r="E30" s="291" t="s">
        <v>62</v>
      </c>
      <c r="F30" s="292">
        <v>1</v>
      </c>
      <c r="G30" s="292"/>
      <c r="H30" s="293">
        <f t="shared" si="0"/>
        <v>0</v>
      </c>
    </row>
    <row r="31" spans="1:8" ht="20.95" x14ac:dyDescent="0.2">
      <c r="A31" s="316"/>
      <c r="B31" s="316"/>
      <c r="C31" s="295"/>
      <c r="D31" s="290" t="s">
        <v>286</v>
      </c>
      <c r="E31" s="291" t="s">
        <v>62</v>
      </c>
      <c r="F31" s="292">
        <v>1</v>
      </c>
      <c r="G31" s="292"/>
      <c r="H31" s="293">
        <f t="shared" si="0"/>
        <v>0</v>
      </c>
    </row>
    <row r="32" spans="1:8" x14ac:dyDescent="0.2">
      <c r="A32" s="316"/>
      <c r="B32" s="316"/>
      <c r="C32" s="295"/>
      <c r="D32" s="290" t="s">
        <v>287</v>
      </c>
      <c r="E32" s="291" t="s">
        <v>62</v>
      </c>
      <c r="F32" s="292">
        <v>1</v>
      </c>
      <c r="G32" s="292"/>
      <c r="H32" s="293">
        <f t="shared" si="0"/>
        <v>0</v>
      </c>
    </row>
    <row r="33" spans="1:10" x14ac:dyDescent="0.2">
      <c r="A33" s="316"/>
      <c r="B33" s="316"/>
      <c r="C33" s="295"/>
      <c r="D33" s="290" t="s">
        <v>290</v>
      </c>
      <c r="E33" s="291" t="s">
        <v>62</v>
      </c>
      <c r="F33" s="292">
        <v>1</v>
      </c>
      <c r="G33" s="292"/>
      <c r="H33" s="293">
        <f t="shared" si="0"/>
        <v>0</v>
      </c>
    </row>
    <row r="34" spans="1:10" x14ac:dyDescent="0.2">
      <c r="A34" s="288"/>
      <c r="B34" s="289"/>
      <c r="C34" s="295"/>
      <c r="D34" s="290" t="s">
        <v>291</v>
      </c>
      <c r="E34" s="291" t="s">
        <v>62</v>
      </c>
      <c r="F34" s="292">
        <v>1</v>
      </c>
      <c r="G34" s="292"/>
      <c r="H34" s="293">
        <f t="shared" si="0"/>
        <v>0</v>
      </c>
    </row>
    <row r="35" spans="1:10" ht="20.95" x14ac:dyDescent="0.3">
      <c r="A35" s="316"/>
      <c r="B35" s="316"/>
      <c r="C35" s="295"/>
      <c r="D35" s="290" t="s">
        <v>292</v>
      </c>
      <c r="E35" s="291" t="s">
        <v>62</v>
      </c>
      <c r="F35" s="292">
        <v>1</v>
      </c>
      <c r="G35" s="292"/>
      <c r="H35" s="293">
        <f t="shared" si="0"/>
        <v>0</v>
      </c>
      <c r="J35" s="317"/>
    </row>
    <row r="36" spans="1:10" x14ac:dyDescent="0.2">
      <c r="A36" s="316"/>
      <c r="B36" s="316"/>
      <c r="C36" s="295"/>
      <c r="D36" s="290" t="s">
        <v>293</v>
      </c>
      <c r="E36" s="291" t="s">
        <v>62</v>
      </c>
      <c r="F36" s="292">
        <v>1</v>
      </c>
      <c r="G36" s="292"/>
      <c r="H36" s="293">
        <f t="shared" si="0"/>
        <v>0</v>
      </c>
    </row>
    <row r="37" spans="1:10" x14ac:dyDescent="0.2">
      <c r="A37" s="316"/>
      <c r="B37" s="316"/>
      <c r="C37" s="295"/>
      <c r="D37" s="290" t="s">
        <v>294</v>
      </c>
      <c r="E37" s="291" t="s">
        <v>62</v>
      </c>
      <c r="F37" s="292">
        <v>1</v>
      </c>
      <c r="G37" s="292"/>
      <c r="H37" s="293">
        <f t="shared" si="0"/>
        <v>0</v>
      </c>
    </row>
    <row r="38" spans="1:10" ht="13.1" x14ac:dyDescent="0.25">
      <c r="A38" s="303"/>
      <c r="B38" s="304" t="s">
        <v>276</v>
      </c>
      <c r="C38" s="305"/>
      <c r="D38" s="306" t="str">
        <f>CONCATENATE(B28," ",D28)</f>
        <v xml:space="preserve"> Služby</v>
      </c>
      <c r="E38" s="307"/>
      <c r="F38" s="308"/>
      <c r="G38" s="309"/>
      <c r="H38" s="310">
        <f>SUM(H29:H37)</f>
        <v>0</v>
      </c>
    </row>
    <row r="40" spans="1:10" ht="13.1" thickBot="1" x14ac:dyDescent="0.25"/>
    <row r="41" spans="1:10" ht="15.05" thickBot="1" x14ac:dyDescent="0.3">
      <c r="B41" s="319" t="s">
        <v>295</v>
      </c>
      <c r="C41" s="320"/>
      <c r="D41" s="320"/>
      <c r="E41" s="320"/>
      <c r="F41" s="321"/>
      <c r="G41" s="320"/>
      <c r="H41" s="322">
        <f>H13+H19+H25+H38</f>
        <v>0</v>
      </c>
    </row>
    <row r="43" spans="1:10" x14ac:dyDescent="0.2">
      <c r="H43" s="323"/>
    </row>
  </sheetData>
  <sheetProtection selectLockedCells="1" selectUnlockedCells="1"/>
  <mergeCells count="5">
    <mergeCell ref="A1:H1"/>
    <mergeCell ref="A2:H3"/>
    <mergeCell ref="A4:B4"/>
    <mergeCell ref="A5:B5"/>
    <mergeCell ref="F5:H5"/>
  </mergeCells>
  <pageMargins left="0.25" right="0.25" top="0.75" bottom="0.75" header="0.3" footer="0.3"/>
  <pageSetup paperSize="9" scale="85" firstPageNumber="0" fitToHeight="0" orientation="portrait" verticalDpi="300" r:id="rId1"/>
  <headerFooter alignWithMargins="0"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Titulní list Soupisu</vt:lpstr>
      <vt:lpstr>Rekapitulace stavby</vt:lpstr>
      <vt:lpstr>VRN, ON</vt:lpstr>
      <vt:lpstr>PS 01 Strojní část</vt:lpstr>
      <vt:lpstr>PS 11 Elektro část</vt:lpstr>
      <vt:lpstr>'PS 01 Strojní část'!Názvy_tisku</vt:lpstr>
      <vt:lpstr>'PS 11 Elektro část'!Názvy_tisku</vt:lpstr>
      <vt:lpstr>'PS 11 Elektro část'!Oblast_tisku</vt:lpstr>
      <vt:lpstr>'Titulní list Soupisu'!Oblast_tisku</vt:lpstr>
      <vt:lpstr>'PS 11 Elektro část'!SloupecCC</vt:lpstr>
      <vt:lpstr>'PS 11 Elektro část'!SloupecCisloPol</vt:lpstr>
      <vt:lpstr>'PS 11 Elektro část'!SloupecJC</vt:lpstr>
      <vt:lpstr>'PS 11 Elektro část'!SloupecMJ</vt:lpstr>
      <vt:lpstr>'PS 11 Elektro část'!SloupecMnozstvi</vt:lpstr>
      <vt:lpstr>'PS 11 Elektro část'!SloupecNazPol</vt:lpstr>
      <vt:lpstr>'PS 11 Elektro část'!SloupecPC</vt:lpstr>
    </vt:vector>
  </TitlesOfParts>
  <Company>Kunst,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 Milan Ing.</dc:creator>
  <cp:lastModifiedBy>Vaněk Roman</cp:lastModifiedBy>
  <cp:lastPrinted>2023-12-06T11:31:02Z</cp:lastPrinted>
  <dcterms:created xsi:type="dcterms:W3CDTF">2013-03-21T09:30:55Z</dcterms:created>
  <dcterms:modified xsi:type="dcterms:W3CDTF">2023-12-06T11:31:04Z</dcterms:modified>
</cp:coreProperties>
</file>