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59-2024_1 - SO 101 Komun..." sheetId="2" r:id="rId2"/>
    <sheet name="059-2024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'059-2024_1 - SO 101 Komun...'!$C$88:$K$210</definedName>
    <definedName name="_xlnm.Print_Area" localSheetId="1">'059-2024_1 - SO 101 Komun...'!$C$4:$J$39,'059-2024_1 - SO 101 Komun...'!$C$45:$J$70,'059-2024_1 - SO 101 Komun...'!$C$76:$K$210</definedName>
    <definedName name="_xlnm.Print_Titles" localSheetId="1">'059-2024_1 - SO 101 Komun...'!$88:$88</definedName>
    <definedName name="_xlnm._FilterDatabase" localSheetId="2" hidden="1">'059-2024_2 - Vedlejší roz...'!$C$79:$K$84</definedName>
    <definedName name="_xlnm.Print_Area" localSheetId="2">'059-2024_2 - Vedlejší roz...'!$C$4:$J$39,'059-2024_2 - Vedlejší roz...'!$C$45:$J$61,'059-2024_2 - Vedlejší roz...'!$C$67:$K$84</definedName>
    <definedName name="_xlnm.Print_Titles" localSheetId="2">'059-2024_2 - Vedlejší roz...'!$79:$79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2" r="J37"/>
  <c r="J36"/>
  <c i="1" r="AY55"/>
  <c i="2" r="J35"/>
  <c i="1" r="AX55"/>
  <c i="2"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J156"/>
  <c r="BK122"/>
  <c r="BK92"/>
  <c r="J177"/>
  <c r="BK159"/>
  <c r="J185"/>
  <c r="BK154"/>
  <c r="BK100"/>
  <c r="J152"/>
  <c r="J108"/>
  <c r="J193"/>
  <c r="BK167"/>
  <c r="J114"/>
  <c r="BK172"/>
  <c r="J101"/>
  <c r="BK193"/>
  <c r="BK183"/>
  <c r="J130"/>
  <c r="J92"/>
  <c r="J149"/>
  <c r="J95"/>
  <c r="J181"/>
  <c r="BK104"/>
  <c r="BK185"/>
  <c r="J132"/>
  <c r="J205"/>
  <c r="BK177"/>
  <c r="J134"/>
  <c r="J146"/>
  <c r="J98"/>
  <c r="J159"/>
  <c r="J100"/>
  <c r="J183"/>
  <c r="BK111"/>
  <c r="J188"/>
  <c r="BK128"/>
  <c r="BK199"/>
  <c r="BK181"/>
  <c r="J139"/>
  <c r="BK209"/>
  <c r="BK134"/>
  <c i="3" r="J84"/>
  <c i="2" r="BK149"/>
  <c r="BK101"/>
  <c r="BK142"/>
  <c r="J111"/>
  <c r="J202"/>
  <c r="J172"/>
  <c r="BK108"/>
  <c r="BK188"/>
  <c r="J122"/>
  <c i="3" r="BK83"/>
  <c i="2" r="J162"/>
  <c r="BK95"/>
  <c r="J167"/>
  <c r="J209"/>
  <c r="J199"/>
  <c r="BK156"/>
  <c r="J118"/>
  <c r="BK132"/>
  <c r="BK114"/>
  <c r="BK202"/>
  <c r="J128"/>
  <c i="3" r="J83"/>
  <c i="2" r="J104"/>
  <c r="J125"/>
  <c i="3" r="BK84"/>
  <c i="2" r="J154"/>
  <c i="1" r="AS54"/>
  <c i="2" r="BK146"/>
  <c r="BK130"/>
  <c i="3" r="J82"/>
  <c i="2" r="BK152"/>
  <c r="BK118"/>
  <c r="BK205"/>
  <c r="BK125"/>
  <c r="J142"/>
  <c r="BK98"/>
  <c r="BK162"/>
  <c i="3" r="BK82"/>
  <c i="2" r="BK139"/>
  <c l="1" r="P91"/>
  <c r="R107"/>
  <c r="T121"/>
  <c r="T145"/>
  <c r="T180"/>
  <c r="T151"/>
  <c r="T187"/>
  <c r="T91"/>
  <c r="T107"/>
  <c r="P121"/>
  <c r="P145"/>
  <c r="BK180"/>
  <c r="J180"/>
  <c r="J67"/>
  <c r="P187"/>
  <c r="R91"/>
  <c r="P107"/>
  <c r="R121"/>
  <c r="R145"/>
  <c r="R180"/>
  <c r="R151"/>
  <c r="BK187"/>
  <c r="J187"/>
  <c r="J68"/>
  <c i="3" r="P81"/>
  <c r="P80"/>
  <c i="1" r="AU56"/>
  <c i="2" r="BK91"/>
  <c r="J91"/>
  <c r="J61"/>
  <c r="BK107"/>
  <c r="J107"/>
  <c r="J62"/>
  <c r="BK121"/>
  <c r="J121"/>
  <c r="J64"/>
  <c r="BK145"/>
  <c r="J145"/>
  <c r="J65"/>
  <c r="P180"/>
  <c r="P151"/>
  <c r="R187"/>
  <c i="3" r="BK81"/>
  <c r="J81"/>
  <c r="J60"/>
  <c r="R81"/>
  <c r="R80"/>
  <c r="T81"/>
  <c r="T80"/>
  <c i="2" r="BK208"/>
  <c r="J208"/>
  <c r="J69"/>
  <c r="BK117"/>
  <c r="J117"/>
  <c r="J63"/>
  <c r="BK151"/>
  <c r="J151"/>
  <c r="J66"/>
  <c i="3" r="F55"/>
  <c r="BE84"/>
  <c r="E70"/>
  <c r="J52"/>
  <c r="BE83"/>
  <c r="BE82"/>
  <c i="2" r="F55"/>
  <c r="BE108"/>
  <c r="BE111"/>
  <c r="BE114"/>
  <c r="BE142"/>
  <c r="BE152"/>
  <c r="BE167"/>
  <c r="BE177"/>
  <c r="BE181"/>
  <c r="BE183"/>
  <c r="BE202"/>
  <c r="BE209"/>
  <c r="E48"/>
  <c r="BE101"/>
  <c r="BE104"/>
  <c r="BE118"/>
  <c r="BE122"/>
  <c r="BE125"/>
  <c r="BE149"/>
  <c r="BE159"/>
  <c r="BE162"/>
  <c r="BE185"/>
  <c r="BE193"/>
  <c r="BE199"/>
  <c r="J52"/>
  <c r="BE92"/>
  <c r="BE100"/>
  <c r="BE128"/>
  <c r="BE146"/>
  <c r="BE154"/>
  <c r="BE95"/>
  <c r="BE98"/>
  <c r="BE130"/>
  <c r="BE132"/>
  <c r="BE134"/>
  <c r="BE139"/>
  <c r="BE156"/>
  <c r="BE172"/>
  <c r="BE188"/>
  <c r="BE205"/>
  <c r="F37"/>
  <c i="1" r="BD55"/>
  <c i="3" r="F34"/>
  <c i="1" r="BA56"/>
  <c i="2" r="F34"/>
  <c i="1" r="BA55"/>
  <c i="3" r="F35"/>
  <c i="1" r="BB56"/>
  <c i="3" r="F36"/>
  <c i="1" r="BC56"/>
  <c i="3" r="J34"/>
  <c i="1" r="AW56"/>
  <c i="2" r="J34"/>
  <c i="1" r="AW55"/>
  <c i="2" r="F35"/>
  <c i="1" r="BB55"/>
  <c i="3" r="F37"/>
  <c i="1" r="BD56"/>
  <c i="2" r="F36"/>
  <c i="1" r="BC55"/>
  <c i="2" l="1" r="T90"/>
  <c r="T89"/>
  <c r="R90"/>
  <c r="R89"/>
  <c r="P90"/>
  <c r="P89"/>
  <c i="1" r="AU55"/>
  <c i="2" r="BK90"/>
  <c r="J90"/>
  <c r="J60"/>
  <c i="3" r="BK80"/>
  <c r="J80"/>
  <c r="J59"/>
  <c i="1" r="AU54"/>
  <c r="BC54"/>
  <c r="AY54"/>
  <c i="3" r="F33"/>
  <c i="1" r="AZ56"/>
  <c i="2" r="J33"/>
  <c i="1" r="AV55"/>
  <c r="AT55"/>
  <c r="BD54"/>
  <c r="W33"/>
  <c i="2" r="F33"/>
  <c i="1" r="AZ55"/>
  <c i="3" r="J33"/>
  <c i="1" r="AV56"/>
  <c r="AT56"/>
  <c r="BA54"/>
  <c r="AW54"/>
  <c r="AK30"/>
  <c r="BB54"/>
  <c r="W31"/>
  <c i="2" l="1" r="BK89"/>
  <c r="J89"/>
  <c i="3" r="J30"/>
  <c i="1" r="AG56"/>
  <c i="2" r="J30"/>
  <c i="1" r="AG55"/>
  <c r="AZ54"/>
  <c r="W29"/>
  <c r="AX54"/>
  <c r="W30"/>
  <c r="W32"/>
  <c i="2" l="1" r="J39"/>
  <c i="3" r="J39"/>
  <c i="2" r="J59"/>
  <c i="1" r="AN56"/>
  <c r="AN55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<sst xmlns="http://schemas.openxmlformats.org/spreadsheetml/2006/main">
  <si>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</si>
  <si>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</si>
  <si>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</si>
  <si>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</si>
  <si>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</si>
  <si>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{de27063b-5392-43da-b489-288e367299e0}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</si>
  <si>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</si>
  <si>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</si>
  <si>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</si>
  <si>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</si>
  <si>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</si>
  <si>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</si>
  <si>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</si>
  <si>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</si>
  <si>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059/2024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</si>
  <si>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</si>
  <si>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</si>
  <si>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části komunikace v ul. Antonína Dvořáka, Kolín</t>
  </si>
  <si>
    <t>KSO:</t>
  </si>
  <si>
    <t/>
  </si>
  <si>
    <t>CC-CZ:</t>
  </si>
  <si>
    <t>Místo:</t>
  </si>
  <si>
    <t>ul. Antonína Dvořáka</t>
  </si>
  <si>
    <t>Datum:</t>
  </si>
  <si>
    <t>13. 11. 2024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</si>
  <si>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</si>
  <si>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</si>
  <si>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</si>
  <si>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</si>
  <si>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</si>
  <si>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</si>
  <si>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</si>
  <si>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</si>
  <si>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</si>
  <si>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</si>
  <si>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</si>
  <si>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</si>
  <si>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</si>
  <si>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</si>
  <si>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</si>
  <si>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</si>
  <si>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</si>
  <si>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</si>
  <si>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</si>
  <si>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</si>
  <si>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</si>
  <si>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</si>
  <si>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</si>
  <si>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</si>
  <si>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</si>
  <si>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</si>
  <si>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</si>
  <si>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</si>
  <si>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</si>
  <si>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</si>
  <si>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</si>
  <si>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</si>
  <si>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</si>
  <si>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</si>
  <si>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</si>
  <si>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</si>
  <si>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</si>
  <si>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</si>
  <si>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</si>
  <si>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</si>
  <si>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</si>
  <si>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</si>
  <si>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</si>
  <si>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</si>
  <si>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</si>
  <si>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</si>
  <si>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</si>
  <si>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</si>
  <si>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</si>
  <si>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</si>
  <si>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</si>
  <si>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</si>
  <si>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</si>
  <si>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</si>
  <si>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</si>
  <si>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059/2024_1</t>
  </si>
  <si>
    <t>SO 101 Komunikace</t>
  </si>
  <si>
    <t>STA</t>
  </si>
  <si>
    <t>1</t>
  </si>
  <si>
    <t>{570a596d-834b-40ed-a297-e678d671ae31}</t>
  </si>
  <si>
    <t>2</t>
  </si>
  <si>
    <t>059/2024_2</t>
  </si>
  <si>
    <t>Vedlejší rozpočtové náklady</t>
  </si>
  <si>
    <t>{f6d2d77d-7b85-46d3-954d-d22ed4088354}</t>
  </si>
  <si>
    <t>KRYCÍ LIST SOUPISU PRACÍ</t>
  </si>
  <si>
    <t>Objekt:</t>
  </si>
  <si>
    <t>059/2024_1 - SO 101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</si>
  <si>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</si>
  <si>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</si>
  <si>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</si>
  <si>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</si>
  <si>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</si>
  <si>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</si>
  <si>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</si>
  <si>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</si>
  <si>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</si>
  <si>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</si>
  <si>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</si>
  <si>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</si>
  <si>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</si>
  <si>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</si>
  <si>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</si>
  <si>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</si>
  <si>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</si>
  <si>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</si>
  <si>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</si>
  <si>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</si>
  <si>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</si>
  <si>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</si>
  <si>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</si>
  <si>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</si>
  <si>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</si>
  <si>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</si>
  <si>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</si>
  <si>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</si>
  <si>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</si>
  <si>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</si>
  <si>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</si>
  <si>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</si>
  <si>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</si>
  <si>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</si>
  <si>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</si>
  <si>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2024 02</t>
  </si>
  <si>
    <t>4</t>
  </si>
  <si>
    <t>-2075652064</t>
  </si>
  <si>
    <t>Online PSC</t>
  </si>
  <si>
    <t>https://podminky.urs.cz/item/CS_URS_2024_02/113107322</t>
  </si>
  <si>
    <t>VV</t>
  </si>
  <si>
    <t>"odstranění štěrkodrti tl. 150mm"114</t>
  </si>
  <si>
    <t>113154518</t>
  </si>
  <si>
    <t>Frézování živičného podkladu nebo krytu s naložením hmot na dopravní prostředek plochy do 500 m2 pruhu šířky do 0,5 m, tloušťky vrstvy 100 mm</t>
  </si>
  <si>
    <t>1265230763</t>
  </si>
  <si>
    <t>https://podminky.urs.cz/item/CS_URS_2024_02/113154518</t>
  </si>
  <si>
    <t>"frézování asf. krytu tl. 200mm"(114+28,5)*2</t>
  </si>
  <si>
    <t>3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</si>
  <si>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</si>
  <si>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</si>
  <si>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m3</t>
  </si>
  <si>
    <t>1829621659</t>
  </si>
  <si>
    <t>https://podminky.urs.cz/item/CS_URS_2024_02/129951121</t>
  </si>
  <si>
    <t>14112024</t>
  </si>
  <si>
    <t>Demontáž sloupu veřejného osvětlení</t>
  </si>
  <si>
    <t>kus</t>
  </si>
  <si>
    <t>-1292075522</t>
  </si>
  <si>
    <t>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</si>
  <si>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</si>
  <si>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</si>
  <si>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1306699203</t>
  </si>
  <si>
    <t>https://podminky.urs.cz/item/CS_URS_2024_02/175111101</t>
  </si>
  <si>
    <t>"obsyp sloupu v.o."0,1</t>
  </si>
  <si>
    <t>6</t>
  </si>
  <si>
    <t>M</t>
  </si>
  <si>
    <t>58337308</t>
  </si>
  <si>
    <t>štěrkopísek frakce 0/2</t>
  </si>
  <si>
    <t>t</t>
  </si>
  <si>
    <t>8</t>
  </si>
  <si>
    <t>1667971526</t>
  </si>
  <si>
    <t>0,1*1,8</t>
  </si>
  <si>
    <t>0,18*2 'Přepočtené koeficientem množství</t>
  </si>
  <si>
    <t>Zakládání</t>
  </si>
  <si>
    <t>7</t>
  </si>
  <si>
    <t>273322511</t>
  </si>
  <si>
    <t>Základy z betonu železového (bez výztuže) desky z betonu se zvýšenými nároky na prostředí tř. C 25/30</t>
  </si>
  <si>
    <t>23400042</t>
  </si>
  <si>
    <t>https://podminky.urs.cz/item/CS_URS_2024_02/273322511</t>
  </si>
  <si>
    <t>"podkladní beton"142,5*0,15</t>
  </si>
  <si>
    <t>274362021</t>
  </si>
  <si>
    <t>Výztuž základů pasů ze svařovaných sítí z drátů typu KARI</t>
  </si>
  <si>
    <t>1957822357</t>
  </si>
  <si>
    <t>https://podminky.urs.cz/item/CS_URS_2024_02/274362021</t>
  </si>
  <si>
    <t>((142,5*1,1)/6)*0,032</t>
  </si>
  <si>
    <t>9</t>
  </si>
  <si>
    <t>275321411</t>
  </si>
  <si>
    <t>Základy z betonu železového (bez výztuže) patky z betonu bez zvláštních nároků na prostředí tř. C 20/25</t>
  </si>
  <si>
    <t>-62150301</t>
  </si>
  <si>
    <t>https://podminky.urs.cz/item/CS_URS_2024_02/275321411</t>
  </si>
  <si>
    <t>"základ pro sloup v.o."0,8*0,8*1,4</t>
  </si>
  <si>
    <t>Vodorovné konstrukce</t>
  </si>
  <si>
    <t>10</t>
  </si>
  <si>
    <t>451573111</t>
  </si>
  <si>
    <t>Lože pod potrubí, stoky a drobné objekty v otevřeném výkopu z písku a štěrkopísku do 63 mm</t>
  </si>
  <si>
    <t>-2146618901</t>
  </si>
  <si>
    <t>https://podminky.urs.cz/item/CS_URS_2024_02/451573111</t>
  </si>
  <si>
    <t>"lože"0,8*0,8*0,05</t>
  </si>
  <si>
    <t>Komunikace pozemní</t>
  </si>
  <si>
    <t>11</t>
  </si>
  <si>
    <t>565166112</t>
  </si>
  <si>
    <t>Asfaltový beton vrstva podkladní ACP 22 (obalované kamenivo hrubozrnné - OKH) s rozprostřením a zhutněním v pruhu šířky přes 1,5 do 3 m, po zhutnění tl. 90 mm</t>
  </si>
  <si>
    <t>2022564065</t>
  </si>
  <si>
    <t>https://podminky.urs.cz/item/CS_URS_2024_02/565166112</t>
  </si>
  <si>
    <t>"podkladní vrstva"152</t>
  </si>
  <si>
    <t>569903311</t>
  </si>
  <si>
    <t>Zřízení zemních krajnic z hornin jakékoliv třídy se zhutněním</t>
  </si>
  <si>
    <t>1475777180</t>
  </si>
  <si>
    <t>https://podminky.urs.cz/item/CS_URS_2024_02/569903311</t>
  </si>
  <si>
    <t>"zemní krajnice"3</t>
  </si>
  <si>
    <t>13</t>
  </si>
  <si>
    <t>58344171</t>
  </si>
  <si>
    <t>štěrkodrť frakce 0/32</t>
  </si>
  <si>
    <t>-1653744597</t>
  </si>
  <si>
    <t>3*1,8</t>
  </si>
  <si>
    <t>14</t>
  </si>
  <si>
    <t>569931132</t>
  </si>
  <si>
    <t>Zpevnění krajnic nebo komunikací pro pěší s rozprostřením a zhutněním, po zhutnění asfaltovým recyklátem tl. 100 mm</t>
  </si>
  <si>
    <t>629442531</t>
  </si>
  <si>
    <t>https://podminky.urs.cz/item/CS_URS_2024_02/569931132</t>
  </si>
  <si>
    <t>15</t>
  </si>
  <si>
    <t>573191111</t>
  </si>
  <si>
    <t>Postřik infiltrační kationaktivní emulzí v množství 1,00 kg/m2</t>
  </si>
  <si>
    <t>-1347526954</t>
  </si>
  <si>
    <t>https://podminky.urs.cz/item/CS_URS_2024_02/573191111</t>
  </si>
  <si>
    <t>16</t>
  </si>
  <si>
    <t>573211109</t>
  </si>
  <si>
    <t>Postřik spojovací PS bez posypu kamenivem z asfaltu silničního, v množství 0,50 kg/m2</t>
  </si>
  <si>
    <t>-995776446</t>
  </si>
  <si>
    <t>https://podminky.urs.cz/item/CS_URS_2024_02/573211109</t>
  </si>
  <si>
    <t>"podkladní vsrva"161,5</t>
  </si>
  <si>
    <t>"ložná vrstva"171</t>
  </si>
  <si>
    <t>Součet</t>
  </si>
  <si>
    <t>17</t>
  </si>
  <si>
    <t>577134031</t>
  </si>
  <si>
    <t>Asfaltový beton vrstva obrusná ACO 11 (ABS) s rozprostřením a se zhutněním z modifikovaného asfaltu v pruhu šířky do 1,5 m, po zhutnění tl. 40 mm</t>
  </si>
  <si>
    <t>2061842649</t>
  </si>
  <si>
    <t>https://podminky.urs.cz/item/CS_URS_2024_02/577134031</t>
  </si>
  <si>
    <t>"obrusná vrstva"171</t>
  </si>
  <si>
    <t>18</t>
  </si>
  <si>
    <t>577155142</t>
  </si>
  <si>
    <t>Asfaltový beton vrstva ložní ACL 16 (ABH) s rozprostřením a zhutněním z modifikovaného asfaltu v pruhu šířky přes 3 m, po zhutnění tl. 60 mm</t>
  </si>
  <si>
    <t>-1565144944</t>
  </si>
  <si>
    <t>https://podminky.urs.cz/item/CS_URS_2024_02/577155142</t>
  </si>
  <si>
    <t>"ložná vrstva"161,5</t>
  </si>
  <si>
    <t>Trubní vedení</t>
  </si>
  <si>
    <t>19</t>
  </si>
  <si>
    <t>871370310</t>
  </si>
  <si>
    <t>Montáž kanalizačního potrubí z polypropylenu PP hladkého plnostěnného SN 10 DN 300</t>
  </si>
  <si>
    <t>m</t>
  </si>
  <si>
    <t>614718750</t>
  </si>
  <si>
    <t>https://podminky.urs.cz/item/CS_URS_2024_02/871370310</t>
  </si>
  <si>
    <t>"pro sloup v.o."1,6</t>
  </si>
  <si>
    <t>20</t>
  </si>
  <si>
    <t>28617014</t>
  </si>
  <si>
    <t>trubka kanalizační PP plnostěnná třívrstvá DN 300x3000mm SN10</t>
  </si>
  <si>
    <t>1946577089</t>
  </si>
  <si>
    <t>1,6*1,015 'Přepočtené koeficientem množství</t>
  </si>
  <si>
    <t>Ostatní konstrukce a práce, bourání</t>
  </si>
  <si>
    <t>911381114R</t>
  </si>
  <si>
    <t>Silniční svodidlo betonové jednostranné průběžné délky 2 m, výšky 0,8 m</t>
  </si>
  <si>
    <t>2061569546</t>
  </si>
  <si>
    <t>"pouze montáž stávajících svodidel bez materiálu"20</t>
  </si>
  <si>
    <t>22</t>
  </si>
  <si>
    <t>911381812R</t>
  </si>
  <si>
    <t>Odstranění silničního betonového svodidla s naložením na dopravní prostředek délky 2 m, výšky 0,8 m</t>
  </si>
  <si>
    <t>1966383028</t>
  </si>
  <si>
    <t>"svodidlo se použije zpět"20</t>
  </si>
  <si>
    <t>23</t>
  </si>
  <si>
    <t>915111122</t>
  </si>
  <si>
    <t>Vodorovné dopravní značení stříkané barvou dělící čára šířky 125 mm přerušovaná bílá retroreflexní</t>
  </si>
  <si>
    <t>-530596589</t>
  </si>
  <si>
    <t>https://podminky.urs.cz/item/CS_URS_2024_02/915111122</t>
  </si>
  <si>
    <t>"V2a 0,125"18</t>
  </si>
  <si>
    <t>24</t>
  </si>
  <si>
    <t>915121112</t>
  </si>
  <si>
    <t>Vodorovné dopravní značení stříkané barvou vodící čára bílá šířky 250 mm souvislá retroreflexní</t>
  </si>
  <si>
    <t>-1940377187</t>
  </si>
  <si>
    <t>https://podminky.urs.cz/item/CS_URS_2024_02/915121112</t>
  </si>
  <si>
    <t>"V4 0,25"72</t>
  </si>
  <si>
    <t>25</t>
  </si>
  <si>
    <t>915611111</t>
  </si>
  <si>
    <t>Předznačení pro vodorovné značení stříkané barvou nebo prováděné z nátěrových hmot liniové dělicí čáry, vodicí proužky</t>
  </si>
  <si>
    <t>-1198965652</t>
  </si>
  <si>
    <t>https://podminky.urs.cz/item/CS_URS_2024_02/915611111</t>
  </si>
  <si>
    <t>26</t>
  </si>
  <si>
    <t>919111213</t>
  </si>
  <si>
    <t>Řezání dilatačních spár v čerstvém cementobetonovém krytu vytvoření komůrky pro těsnící zálivku šířky 10 mm, hloubky 25 mm</t>
  </si>
  <si>
    <t>624909752</t>
  </si>
  <si>
    <t>https://podminky.urs.cz/item/CS_URS_2024_02/919111213</t>
  </si>
  <si>
    <t>"řezání spar- napojení"9,5+9,5</t>
  </si>
  <si>
    <t>"řezání spar oprava trhlin dle TP115"60</t>
  </si>
  <si>
    <t>27</t>
  </si>
  <si>
    <t>919122112</t>
  </si>
  <si>
    <t>Utěsnění dilatačních spár zálivkou za tepla v cementobetonovém nebo živičném krytu včetně adhezního nátěru s těsnicím profilem pod zálivkou, pro komůrky šířky 10 mm, hloubky 25 mm</t>
  </si>
  <si>
    <t>-412889435</t>
  </si>
  <si>
    <t>https://podminky.urs.cz/item/CS_URS_2024_02/919122112</t>
  </si>
  <si>
    <t>"zalitíí spar- napojení"9,5+9,5</t>
  </si>
  <si>
    <t>"zalitíí spar oprava trhlin dle TP115"60</t>
  </si>
  <si>
    <t>28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</si>
  <si>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</si>
  <si>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</si>
  <si>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2134522135</t>
  </si>
  <si>
    <t>https://podminky.urs.cz/item/CS_URS_2024_02/938909611</t>
  </si>
  <si>
    <t>"čištění krajnic"15*0,75</t>
  </si>
  <si>
    <t>99</t>
  </si>
  <si>
    <t>Přesuny hmot a sutí</t>
  </si>
  <si>
    <t>29</t>
  </si>
  <si>
    <t>997221561</t>
  </si>
  <si>
    <t>Vodorovná doprava suti bez naložení, ale se složením a s hrubým urovnáním z kusových materiálů, na vzdálenost do 1 km</t>
  </si>
  <si>
    <t>787016684</t>
  </si>
  <si>
    <t>"beton"2,5</t>
  </si>
  <si>
    <t>30</t>
  </si>
  <si>
    <t>997221569</t>
  </si>
  <si>
    <t>Vodorovná doprava suti bez naložení, ale se složením a s hrubým urovnáním Příplatek k ceně za každý další započatý 1 km přes 1 km</t>
  </si>
  <si>
    <t>2021754254</t>
  </si>
  <si>
    <t>"skládka do 12km"11*2,5</t>
  </si>
  <si>
    <t>31</t>
  </si>
  <si>
    <t>997221611</t>
  </si>
  <si>
    <t>Nakládání na dopravní prostředky pro vodorovnou dopravu suti</t>
  </si>
  <si>
    <t>-1267541899</t>
  </si>
  <si>
    <t>997</t>
  </si>
  <si>
    <t>Přesun sutě</t>
  </si>
  <si>
    <t>32</t>
  </si>
  <si>
    <t>997221551</t>
  </si>
  <si>
    <t>Vodorovná doprava suti bez naložení, ale se složením a s hrubým urovnáním ze sypkých materiálů, na vzdálenost do 1 km</t>
  </si>
  <si>
    <t>-439553526</t>
  </si>
  <si>
    <t>https://podminky.urs.cz/item/CS_URS_2024_02/997221551</t>
  </si>
  <si>
    <t>"kamenivo"33,06+1,418</t>
  </si>
  <si>
    <t>"živice"65,55</t>
  </si>
  <si>
    <t>33</t>
  </si>
  <si>
    <t>997221559</t>
  </si>
  <si>
    <t>1304127409</t>
  </si>
  <si>
    <t>https://podminky.urs.cz/item/CS_URS_2024_02/997221559</t>
  </si>
  <si>
    <t>"kamenivo"(33,06+1,418)*11</t>
  </si>
  <si>
    <t>"živice"65,55*11</t>
  </si>
  <si>
    <t>34</t>
  </si>
  <si>
    <t>997221655</t>
  </si>
  <si>
    <t>Poplatek za uložení stavebního odpadu na skládce (skládkovné) zeminy a kamení zatříděného do Katalogu odpadů pod kódem 17 05 04</t>
  </si>
  <si>
    <t>891659392</t>
  </si>
  <si>
    <t>https://podminky.urs.cz/item/CS_URS_2024_02/997221655</t>
  </si>
  <si>
    <t>35</t>
  </si>
  <si>
    <t>997221861</t>
  </si>
  <si>
    <t>Poplatek za uložení stavebního odpadu na recyklační skládce (skládkovné) z prostého betonu zatříděného do Katalogu odpadů pod kódem 17 01 01</t>
  </si>
  <si>
    <t>-24190759</t>
  </si>
  <si>
    <t>https://podminky.urs.cz/item/CS_URS_2024_02/997221861</t>
  </si>
  <si>
    <t>36</t>
  </si>
  <si>
    <t>997221875</t>
  </si>
  <si>
    <t>Poplatek za uložení stavebního odpadu na recyklační skládce (skládkovné) asfaltového bez obsahu dehtu zatříděného do Katalogu odpadů pod kódem 17 03 02</t>
  </si>
  <si>
    <t>-260592412</t>
  </si>
  <si>
    <t>https://podminky.urs.cz/item/CS_URS_2024_02/997221875</t>
  </si>
  <si>
    <t>998</t>
  </si>
  <si>
    <t>Přesun hmot</t>
  </si>
  <si>
    <t>37</t>
  </si>
  <si>
    <t>998225111</t>
  </si>
  <si>
    <t>Přesun hmot pro komunikace s krytem z kameniva, monolitickým betonovým nebo živičným dopravní vzdálenost do 200 m jakékoliv délky objektu</t>
  </si>
  <si>
    <t>-1602290133</t>
  </si>
  <si>
    <t>https://podminky.urs.cz/item/CS_URS_2024_02/998225111</t>
  </si>
  <si>
    <t>059/2024_2 - Vedlejší rozpočtové náklady</t>
  </si>
  <si>
    <t>VRN - Vedlejší rozpočtové náklady</t>
  </si>
  <si>
    <t>VRN</t>
  </si>
  <si>
    <t>0001</t>
  </si>
  <si>
    <t>Vytyčení inženýrských sítí a ručně kopané sondy pro ověření polohy inženýrských sítí</t>
  </si>
  <si>
    <t>sada</t>
  </si>
  <si>
    <t>-891609628</t>
  </si>
  <si>
    <t>0002</t>
  </si>
  <si>
    <t>Zařízení staveniště, provoz a odstranění. Obsahuje veškeré náklady spojené se zařízením staveniště, včetně toalet.</t>
  </si>
  <si>
    <t>-561086833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</si>
  <si>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</si>
  <si>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značení. Bude provedena pasportizace okolních objektů včetně fotodokumentace3 vyhotoveních v písemné podobě a 1x v digitální podobě na CD.</t>
  </si>
  <si>
    <t>-609945983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</si>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</sst>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322" TargetMode="External" /><Relationship Id="rId2" Type="http://schemas.openxmlformats.org/officeDocument/2006/relationships/hyperlink" Target="https://podminky.urs.cz/item/CS_URS_2024_02/113154518" TargetMode="External" /><Relationship Id="rId3" Type="http://schemas.openxmlformats.org/officeDocument/2006/relationships/hyperlink" Target="https://podminky.urs.cz/item/CS_URS_2024_02/129951121" TargetMode="External" /><Relationship Id="rId4" Type="http://schemas.openxmlformats.org/officeDocument/2006/relationships/hyperlink" Target="https://podminky.urs.cz/item/CS_URS_2024_02/175111101" TargetMode="External" /><Relationship Id="rId5" Type="http://schemas.openxmlformats.org/officeDocument/2006/relationships/hyperlink" Target="https://podminky.urs.cz/item/CS_URS_2024_02/273322511" TargetMode="External" /><Relationship Id="rId6" Type="http://schemas.openxmlformats.org/officeDocument/2006/relationships/hyperlink" Target="https://podminky.urs.cz/item/CS_URS_2024_02/274362021" TargetMode="External" /><Relationship Id="rId7" Type="http://schemas.openxmlformats.org/officeDocument/2006/relationships/hyperlink" Target="https://podminky.urs.cz/item/CS_URS_2024_02/275321411" TargetMode="External" /><Relationship Id="rId8" Type="http://schemas.openxmlformats.org/officeDocument/2006/relationships/hyperlink" Target="https://podminky.urs.cz/item/CS_URS_2024_02/451573111" TargetMode="External" /><Relationship Id="rId9" Type="http://schemas.openxmlformats.org/officeDocument/2006/relationships/hyperlink" Target="https://podminky.urs.cz/item/CS_URS_2024_02/565166112" TargetMode="External" /><Relationship Id="rId10" Type="http://schemas.openxmlformats.org/officeDocument/2006/relationships/hyperlink" Target="https://podminky.urs.cz/item/CS_URS_2024_02/569903311" TargetMode="External" /><Relationship Id="rId11" Type="http://schemas.openxmlformats.org/officeDocument/2006/relationships/hyperlink" Target="https://podminky.urs.cz/item/CS_URS_2024_02/569931132" TargetMode="External" /><Relationship Id="rId12" Type="http://schemas.openxmlformats.org/officeDocument/2006/relationships/hyperlink" Target="https://podminky.urs.cz/item/CS_URS_2024_02/573191111" TargetMode="External" /><Relationship Id="rId13" Type="http://schemas.openxmlformats.org/officeDocument/2006/relationships/hyperlink" Target="https://podminky.urs.cz/item/CS_URS_2024_02/573211109" TargetMode="External" /><Relationship Id="rId14" Type="http://schemas.openxmlformats.org/officeDocument/2006/relationships/hyperlink" Target="https://podminky.urs.cz/item/CS_URS_2024_02/577134031" TargetMode="External" /><Relationship Id="rId15" Type="http://schemas.openxmlformats.org/officeDocument/2006/relationships/hyperlink" Target="https://podminky.urs.cz/item/CS_URS_2024_02/577155142" TargetMode="External" /><Relationship Id="rId16" Type="http://schemas.openxmlformats.org/officeDocument/2006/relationships/hyperlink" Target="https://podminky.urs.cz/item/CS_URS_2024_02/871370310" TargetMode="External" /><Relationship Id="rId17" Type="http://schemas.openxmlformats.org/officeDocument/2006/relationships/hyperlink" Target="https://podminky.urs.cz/item/CS_URS_2024_02/915111122" TargetMode="External" /><Relationship Id="rId18" Type="http://schemas.openxmlformats.org/officeDocument/2006/relationships/hyperlink" Target="https://podminky.urs.cz/item/CS_URS_2024_02/915121112" TargetMode="External" /><Relationship Id="rId19" Type="http://schemas.openxmlformats.org/officeDocument/2006/relationships/hyperlink" Target="https://podminky.urs.cz/item/CS_URS_2024_02/915611111" TargetMode="External" /><Relationship Id="rId20" Type="http://schemas.openxmlformats.org/officeDocument/2006/relationships/hyperlink" Target="https://podminky.urs.cz/item/CS_URS_2024_02/919111213" TargetMode="External" /><Relationship Id="rId21" Type="http://schemas.openxmlformats.org/officeDocument/2006/relationships/hyperlink" Target="https://podminky.urs.cz/item/CS_URS_2024_02/919122112" TargetMode="External" /><Relationship Id="rId22" Type="http://schemas.openxmlformats.org/officeDocument/2006/relationships/hyperlink" Target="https://podminky.urs.cz/item/CS_URS_2024_02/938909611" TargetMode="External" /><Relationship Id="rId23" Type="http://schemas.openxmlformats.org/officeDocument/2006/relationships/hyperlink" Target="https://podminky.urs.cz/item/CS_URS_2024_02/997221551" TargetMode="External" /><Relationship Id="rId24" Type="http://schemas.openxmlformats.org/officeDocument/2006/relationships/hyperlink" Target="https://podminky.urs.cz/item/CS_URS_2024_02/997221559" TargetMode="External" /><Relationship Id="rId25" Type="http://schemas.openxmlformats.org/officeDocument/2006/relationships/hyperlink" Target="https://podminky.urs.cz/item/CS_URS_2024_02/997221655" TargetMode="External" /><Relationship Id="rId26" Type="http://schemas.openxmlformats.org/officeDocument/2006/relationships/hyperlink" Target="https://podminky.urs.cz/item/CS_URS_2024_02/997221861" TargetMode="External" /><Relationship Id="rId27" Type="http://schemas.openxmlformats.org/officeDocument/2006/relationships/hyperlink" Target="https://podminky.urs.cz/item/CS_URS_2024_02/997221875" TargetMode="External" /><Relationship Id="rId28" Type="http://schemas.openxmlformats.org/officeDocument/2006/relationships/hyperlink" Target="https://podminky.urs.cz/item/CS_URS_2024_02/99822511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059/2024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části komunikace v ul. Antonína Dvořáka, Kolín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ul. Antonína Dvořáka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13. 11. 2024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Kolín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DI PROJEKT s.r.o.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DI 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'059-2024_1 - SO 101 Komun...'!J30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'059-2024_1 - SO 101 Komun...'!P89</f>
        <v>0</v>
      </c>
      <c r="AV55" s="121">
        <f>'059-2024_1 - SO 101 Komun...'!J33</f>
        <v>0</v>
      </c>
      <c r="AW55" s="121">
        <f>'059-2024_1 - SO 101 Komun...'!J34</f>
        <v>0</v>
      </c>
      <c r="AX55" s="121">
        <f>'059-2024_1 - SO 101 Komun...'!J35</f>
        <v>0</v>
      </c>
      <c r="AY55" s="121">
        <f>'059-2024_1 - SO 101 Komun...'!J36</f>
        <v>0</v>
      </c>
      <c r="AZ55" s="121">
        <f>'059-2024_1 - SO 101 Komun...'!F33</f>
        <v>0</v>
      </c>
      <c r="BA55" s="121">
        <f>'059-2024_1 - SO 101 Komun...'!F34</f>
        <v>0</v>
      </c>
      <c r="BB55" s="121">
        <f>'059-2024_1 - SO 101 Komun...'!F35</f>
        <v>0</v>
      </c>
      <c r="BC55" s="121">
        <f>'059-2024_1 - SO 101 Komun...'!F36</f>
        <v>0</v>
      </c>
      <c r="BD55" s="123">
        <f>'059-2024_1 - SO 101 Komun...'!F37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24.7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'059-2024_2 - Vedlejší roz...'!J30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'059-2024_2 - Vedlejší roz...'!P80</f>
        <v>0</v>
      </c>
      <c r="AV56" s="126">
        <f>'059-2024_2 - Vedlejší roz...'!J33</f>
        <v>0</v>
      </c>
      <c r="AW56" s="126">
        <f>'059-2024_2 - Vedlejší roz...'!J34</f>
        <v>0</v>
      </c>
      <c r="AX56" s="126">
        <f>'059-2024_2 - Vedlejší roz...'!J35</f>
        <v>0</v>
      </c>
      <c r="AY56" s="126">
        <f>'059-2024_2 - Vedlejší roz...'!J36</f>
        <v>0</v>
      </c>
      <c r="AZ56" s="126">
        <f>'059-2024_2 - Vedlejší roz...'!F33</f>
        <v>0</v>
      </c>
      <c r="BA56" s="126">
        <f>'059-2024_2 - Vedlejší roz...'!F34</f>
        <v>0</v>
      </c>
      <c r="BB56" s="126">
        <f>'059-2024_2 - Vedlejší roz...'!F35</f>
        <v>0</v>
      </c>
      <c r="BC56" s="126">
        <f>'059-2024_2 - Vedlejší roz...'!F36</f>
        <v>0</v>
      </c>
      <c r="BD56" s="128">
        <f>'059-2024_2 - Vedlejší roz...'!F37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6o8OhmobSRGeFMSMd2hzNGtY7C/L1ZJPR9NNzdZ0ytCVFI+Uf2MgKU9tA5+pBrzTZ2YzDeWXImUu8xQwoIq92w==" hashValue="U2V/HQvN4lh8tR0/5QgbpaSCO9YQl9hC2VbgKADWg5Xe95to9OUjbeDq9T1BlrBOcThlwKkTs+hMBN5gjVhds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59-2024_1 - SO 101 Komun...'!C2" display="/"/>
    <hyperlink ref="A56" location="'059-2024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části komunikace v ul. Antonína Dvořáka, Kolín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ROUND((SUM(BE89:BE210)),  2)</f>
        <v>0</v>
      </c>
      <c r="G33" s="39"/>
      <c r="H33" s="39"/>
      <c r="I33" s="149">
        <v>0.20999999999999999</v>
      </c>
      <c r="J33" s="148">
        <f>ROUND(((SUM(BE89:BE210))*I33),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ROUND((SUM(BF89:BF210)),  2)</f>
        <v>0</v>
      </c>
      <c r="G34" s="39"/>
      <c r="H34" s="39"/>
      <c r="I34" s="149">
        <v>0.12</v>
      </c>
      <c r="J34" s="148">
        <f>ROUND(((SUM(BF89:BF210))*I34),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ROUND((SUM(BG89:BG210)),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ROUND((SUM(BH89:BH210)),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ROUND((SUM(BI89:BI210)),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části komunikace v ul. Antonína Dvořáka, Kolín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059/2024_1 - SO 101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ul. Antonína Dvořáka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</v>
      </c>
      <c r="G54" s="41"/>
      <c r="H54" s="41"/>
      <c r="I54" s="33" t="s">
        <v>33</v>
      </c>
      <c r="J54" s="37" t="str">
        <f>E21</f>
        <v>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DI PROJEKT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J121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J145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J151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J180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104</v>
      </c>
      <c r="E68" s="175"/>
      <c r="F68" s="175"/>
      <c r="G68" s="175"/>
      <c r="H68" s="175"/>
      <c r="I68" s="175"/>
      <c r="J68" s="176">
        <f>J187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105</v>
      </c>
      <c r="E69" s="175"/>
      <c r="F69" s="175"/>
      <c r="G69" s="175"/>
      <c r="H69" s="175"/>
      <c r="I69" s="175"/>
      <c r="J69" s="176">
        <f>J208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Rekonstrukce části komunikace v ul. Antonína Dvořáka, Kolín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059/2024_1 - SO 101 Komunikace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ul. Antonína Dvořáka</v>
      </c>
      <c r="G83" s="41"/>
      <c r="H83" s="41"/>
      <c r="I83" s="33" t="s">
        <v>23</v>
      </c>
      <c r="J83" s="73" t="str">
        <f>IF(J12="","",J12)</f>
        <v>13. 11. 2024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Město Kolín</v>
      </c>
      <c r="G85" s="41"/>
      <c r="H85" s="41"/>
      <c r="I85" s="33" t="s">
        <v>33</v>
      </c>
      <c r="J85" s="37" t="str">
        <f>E21</f>
        <v>DI PROJEKT s.r.o.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38</v>
      </c>
      <c r="J86" s="37" t="str">
        <f>E24</f>
        <v>DI PROJEKT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107</v>
      </c>
      <c r="D88" s="181" t="s">
        <v>60</v>
      </c>
      <c r="E88" s="181" t="s">
        <v>56</v>
      </c>
      <c r="F88" s="181" t="s">
        <v>57</v>
      </c>
      <c r="G88" s="181" t="s">
        <v>108</v>
      </c>
      <c r="H88" s="181" t="s">
        <v>109</v>
      </c>
      <c r="I88" s="181" t="s">
        <v>110</v>
      </c>
      <c r="J88" s="181" t="s">
        <v>94</v>
      </c>
      <c r="K88" s="182" t="s">
        <v>111</v>
      </c>
      <c r="L88" s="183"/>
      <c r="M88" s="93" t="s">
        <v>19</v>
      </c>
      <c r="N88" s="94" t="s">
        <v>45</v>
      </c>
      <c r="O88" s="94" t="s">
        <v>112</v>
      </c>
      <c r="P88" s="94" t="s">
        <v>113</v>
      </c>
      <c r="Q88" s="94" t="s">
        <v>114</v>
      </c>
      <c r="R88" s="94" t="s">
        <v>115</v>
      </c>
      <c r="S88" s="94" t="s">
        <v>116</v>
      </c>
      <c r="T88" s="95" t="s">
        <v>117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118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</f>
        <v>0</v>
      </c>
      <c r="Q89" s="97"/>
      <c r="R89" s="186">
        <f>R90</f>
        <v>77.085591849999986</v>
      </c>
      <c r="S89" s="97"/>
      <c r="T89" s="187">
        <f>T90</f>
        <v>102.52749999999999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95</v>
      </c>
      <c r="BK89" s="188">
        <f>BK90</f>
        <v>0</v>
      </c>
    </row>
    <row r="90" s="12" customFormat="1" ht="25.92" customHeight="1">
      <c r="A90" s="12"/>
      <c r="B90" s="189"/>
      <c r="C90" s="190"/>
      <c r="D90" s="191" t="s">
        <v>74</v>
      </c>
      <c r="E90" s="192" t="s">
        <v>119</v>
      </c>
      <c r="F90" s="192" t="s">
        <v>120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P91+P107+P117+P121+P145+P151+P187+P208</f>
        <v>0</v>
      </c>
      <c r="Q90" s="197"/>
      <c r="R90" s="198">
        <f>R91+R107+R117+R121+R145+R151+R187+R208</f>
        <v>77.085591849999986</v>
      </c>
      <c r="S90" s="197"/>
      <c r="T90" s="199">
        <f>T91+T107+T117+T121+T145+T151+T187+T208</f>
        <v>102.52749999999999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83</v>
      </c>
      <c r="AT90" s="201" t="s">
        <v>74</v>
      </c>
      <c r="AU90" s="201" t="s">
        <v>75</v>
      </c>
      <c r="AY90" s="200" t="s">
        <v>121</v>
      </c>
      <c r="BK90" s="202">
        <f>BK91+BK107+BK117+BK121+BK145+BK151+BK187+BK208</f>
        <v>0</v>
      </c>
    </row>
    <row r="91" s="12" customFormat="1" ht="22.8" customHeight="1">
      <c r="A91" s="12"/>
      <c r="B91" s="189"/>
      <c r="C91" s="190"/>
      <c r="D91" s="191" t="s">
        <v>74</v>
      </c>
      <c r="E91" s="203" t="s">
        <v>83</v>
      </c>
      <c r="F91" s="203" t="s">
        <v>122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SUM(P92:P106)</f>
        <v>0</v>
      </c>
      <c r="Q91" s="197"/>
      <c r="R91" s="198">
        <f>SUM(R92:R106)</f>
        <v>0.36854999999999999</v>
      </c>
      <c r="S91" s="197"/>
      <c r="T91" s="199">
        <f>SUM(T92:T106)</f>
        <v>101.10999999999999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83</v>
      </c>
      <c r="AT91" s="201" t="s">
        <v>74</v>
      </c>
      <c r="AU91" s="201" t="s">
        <v>83</v>
      </c>
      <c r="AY91" s="200" t="s">
        <v>121</v>
      </c>
      <c r="BK91" s="202">
        <f>SUM(BK92:BK106)</f>
        <v>0</v>
      </c>
    </row>
    <row r="92" s="2" customFormat="1" ht="37.8" customHeight="1">
      <c r="A92" s="39"/>
      <c r="B92" s="40"/>
      <c r="C92" s="205" t="s">
        <v>83</v>
      </c>
      <c r="D92" s="205" t="s">
        <v>123</v>
      </c>
      <c r="E92" s="206" t="s">
        <v>124</v>
      </c>
      <c r="F92" s="207" t="s">
        <v>125</v>
      </c>
      <c r="G92" s="208" t="s">
        <v>126</v>
      </c>
      <c r="H92" s="209">
        <v>114</v>
      </c>
      <c r="I92" s="210"/>
      <c r="J92" s="211">
        <f>ROUND(I92*H92,2)</f>
        <v>0</v>
      </c>
      <c r="K92" s="207" t="s">
        <v>127</v>
      </c>
      <c r="L92" s="45"/>
      <c r="M92" s="212" t="s">
        <v>19</v>
      </c>
      <c r="N92" s="213" t="s">
        <v>46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0.28999999999999998</v>
      </c>
      <c r="T92" s="215">
        <f>S92*H92</f>
        <v>33.059999999999995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128</v>
      </c>
      <c r="AT92" s="216" t="s">
        <v>123</v>
      </c>
      <c r="AU92" s="216" t="s">
        <v>85</v>
      </c>
      <c r="AY92" s="18" t="s">
        <v>121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83</v>
      </c>
      <c r="BK92" s="217">
        <f>ROUND(I92*H92,2)</f>
        <v>0</v>
      </c>
      <c r="BL92" s="18" t="s">
        <v>128</v>
      </c>
      <c r="BM92" s="216" t="s">
        <v>129</v>
      </c>
    </row>
    <row r="93" s="2" customFormat="1">
      <c r="A93" s="39"/>
      <c r="B93" s="40"/>
      <c r="C93" s="41"/>
      <c r="D93" s="218" t="s">
        <v>130</v>
      </c>
      <c r="E93" s="41"/>
      <c r="F93" s="219" t="s">
        <v>131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130</v>
      </c>
      <c r="AU93" s="18" t="s">
        <v>85</v>
      </c>
    </row>
    <row r="94" s="13" customFormat="1">
      <c r="A94" s="13"/>
      <c r="B94" s="223"/>
      <c r="C94" s="224"/>
      <c r="D94" s="225" t="s">
        <v>132</v>
      </c>
      <c r="E94" s="226" t="s">
        <v>19</v>
      </c>
      <c r="F94" s="227" t="s">
        <v>133</v>
      </c>
      <c r="G94" s="224"/>
      <c r="H94" s="228">
        <v>114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132</v>
      </c>
      <c r="AU94" s="234" t="s">
        <v>85</v>
      </c>
      <c r="AV94" s="13" t="s">
        <v>85</v>
      </c>
      <c r="AW94" s="13" t="s">
        <v>37</v>
      </c>
      <c r="AX94" s="13" t="s">
        <v>83</v>
      </c>
      <c r="AY94" s="234" t="s">
        <v>121</v>
      </c>
    </row>
    <row r="95" s="2" customFormat="1" ht="24.15" customHeight="1">
      <c r="A95" s="39"/>
      <c r="B95" s="40"/>
      <c r="C95" s="205" t="s">
        <v>85</v>
      </c>
      <c r="D95" s="205" t="s">
        <v>123</v>
      </c>
      <c r="E95" s="206" t="s">
        <v>134</v>
      </c>
      <c r="F95" s="207" t="s">
        <v>135</v>
      </c>
      <c r="G95" s="208" t="s">
        <v>126</v>
      </c>
      <c r="H95" s="209">
        <v>285</v>
      </c>
      <c r="I95" s="210"/>
      <c r="J95" s="211">
        <f>ROUND(I95*H95,2)</f>
        <v>0</v>
      </c>
      <c r="K95" s="207" t="s">
        <v>127</v>
      </c>
      <c r="L95" s="45"/>
      <c r="M95" s="212" t="s">
        <v>19</v>
      </c>
      <c r="N95" s="213" t="s">
        <v>46</v>
      </c>
      <c r="O95" s="85"/>
      <c r="P95" s="214">
        <f>O95*H95</f>
        <v>0</v>
      </c>
      <c r="Q95" s="214">
        <v>3.0000000000000001E-05</v>
      </c>
      <c r="R95" s="214">
        <f>Q95*H95</f>
        <v>0.0085500000000000003</v>
      </c>
      <c r="S95" s="214">
        <v>0.23000000000000001</v>
      </c>
      <c r="T95" s="215">
        <f>S95*H95</f>
        <v>65.549999999999997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128</v>
      </c>
      <c r="AT95" s="216" t="s">
        <v>123</v>
      </c>
      <c r="AU95" s="216" t="s">
        <v>85</v>
      </c>
      <c r="AY95" s="18" t="s">
        <v>121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128</v>
      </c>
      <c r="BM95" s="216" t="s">
        <v>136</v>
      </c>
    </row>
    <row r="96" s="2" customFormat="1">
      <c r="A96" s="39"/>
      <c r="B96" s="40"/>
      <c r="C96" s="41"/>
      <c r="D96" s="218" t="s">
        <v>130</v>
      </c>
      <c r="E96" s="41"/>
      <c r="F96" s="219" t="s">
        <v>137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130</v>
      </c>
      <c r="AU96" s="18" t="s">
        <v>85</v>
      </c>
    </row>
    <row r="97" s="13" customFormat="1">
      <c r="A97" s="13"/>
      <c r="B97" s="223"/>
      <c r="C97" s="224"/>
      <c r="D97" s="225" t="s">
        <v>132</v>
      </c>
      <c r="E97" s="226" t="s">
        <v>19</v>
      </c>
      <c r="F97" s="227" t="s">
        <v>138</v>
      </c>
      <c r="G97" s="224"/>
      <c r="H97" s="228">
        <v>285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132</v>
      </c>
      <c r="AU97" s="234" t="s">
        <v>85</v>
      </c>
      <c r="AV97" s="13" t="s">
        <v>85</v>
      </c>
      <c r="AW97" s="13" t="s">
        <v>37</v>
      </c>
      <c r="AX97" s="13" t="s">
        <v>83</v>
      </c>
      <c r="AY97" s="234" t="s">
        <v>121</v>
      </c>
    </row>
    <row r="98" s="2" customFormat="1" ht="33" customHeight="1">
      <c r="A98" s="39"/>
      <c r="B98" s="40"/>
      <c r="C98" s="205" t="s">
        <v>139</v>
      </c>
      <c r="D98" s="205" t="s">
        <v>123</v>
      </c>
      <c r="E98" s="206" t="s">
        <v>140</v>
      </c>
      <c r="F98" s="207" t="s">
        <v>141</v>
      </c>
      <c r="G98" s="208" t="s">
        <v>142</v>
      </c>
      <c r="H98" s="209">
        <v>1</v>
      </c>
      <c r="I98" s="210"/>
      <c r="J98" s="211">
        <f>ROUND(I98*H98,2)</f>
        <v>0</v>
      </c>
      <c r="K98" s="207" t="s">
        <v>127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2.5</v>
      </c>
      <c r="T98" s="215">
        <f>S98*H98</f>
        <v>2.5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128</v>
      </c>
      <c r="AT98" s="216" t="s">
        <v>123</v>
      </c>
      <c r="AU98" s="216" t="s">
        <v>85</v>
      </c>
      <c r="AY98" s="18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128</v>
      </c>
      <c r="BM98" s="216" t="s">
        <v>143</v>
      </c>
    </row>
    <row r="99" s="2" customFormat="1">
      <c r="A99" s="39"/>
      <c r="B99" s="40"/>
      <c r="C99" s="41"/>
      <c r="D99" s="218" t="s">
        <v>130</v>
      </c>
      <c r="E99" s="41"/>
      <c r="F99" s="219" t="s">
        <v>144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130</v>
      </c>
      <c r="AU99" s="18" t="s">
        <v>85</v>
      </c>
    </row>
    <row r="100" s="2" customFormat="1" ht="16.5" customHeight="1">
      <c r="A100" s="39"/>
      <c r="B100" s="40"/>
      <c r="C100" s="205" t="s">
        <v>128</v>
      </c>
      <c r="D100" s="205" t="s">
        <v>123</v>
      </c>
      <c r="E100" s="206" t="s">
        <v>145</v>
      </c>
      <c r="F100" s="207" t="s">
        <v>146</v>
      </c>
      <c r="G100" s="208" t="s">
        <v>147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128</v>
      </c>
      <c r="AT100" s="216" t="s">
        <v>123</v>
      </c>
      <c r="AU100" s="216" t="s">
        <v>85</v>
      </c>
      <c r="AY100" s="18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128</v>
      </c>
      <c r="BM100" s="216" t="s">
        <v>148</v>
      </c>
    </row>
    <row r="101" s="2" customFormat="1" ht="37.8" customHeight="1">
      <c r="A101" s="39"/>
      <c r="B101" s="40"/>
      <c r="C101" s="205" t="s">
        <v>149</v>
      </c>
      <c r="D101" s="205" t="s">
        <v>123</v>
      </c>
      <c r="E101" s="206" t="s">
        <v>150</v>
      </c>
      <c r="F101" s="207" t="s">
        <v>151</v>
      </c>
      <c r="G101" s="208" t="s">
        <v>142</v>
      </c>
      <c r="H101" s="209">
        <v>0.10000000000000001</v>
      </c>
      <c r="I101" s="210"/>
      <c r="J101" s="211">
        <f>ROUND(I101*H101,2)</f>
        <v>0</v>
      </c>
      <c r="K101" s="207" t="s">
        <v>127</v>
      </c>
      <c r="L101" s="45"/>
      <c r="M101" s="212" t="s">
        <v>19</v>
      </c>
      <c r="N101" s="213" t="s">
        <v>46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128</v>
      </c>
      <c r="AT101" s="216" t="s">
        <v>123</v>
      </c>
      <c r="AU101" s="216" t="s">
        <v>85</v>
      </c>
      <c r="AY101" s="18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128</v>
      </c>
      <c r="BM101" s="216" t="s">
        <v>152</v>
      </c>
    </row>
    <row r="102" s="2" customFormat="1">
      <c r="A102" s="39"/>
      <c r="B102" s="40"/>
      <c r="C102" s="41"/>
      <c r="D102" s="218" t="s">
        <v>130</v>
      </c>
      <c r="E102" s="41"/>
      <c r="F102" s="219" t="s">
        <v>153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130</v>
      </c>
      <c r="AU102" s="18" t="s">
        <v>85</v>
      </c>
    </row>
    <row r="103" s="13" customFormat="1">
      <c r="A103" s="13"/>
      <c r="B103" s="223"/>
      <c r="C103" s="224"/>
      <c r="D103" s="225" t="s">
        <v>132</v>
      </c>
      <c r="E103" s="226" t="s">
        <v>19</v>
      </c>
      <c r="F103" s="227" t="s">
        <v>154</v>
      </c>
      <c r="G103" s="224"/>
      <c r="H103" s="228">
        <v>0.10000000000000001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132</v>
      </c>
      <c r="AU103" s="234" t="s">
        <v>85</v>
      </c>
      <c r="AV103" s="13" t="s">
        <v>85</v>
      </c>
      <c r="AW103" s="13" t="s">
        <v>37</v>
      </c>
      <c r="AX103" s="13" t="s">
        <v>83</v>
      </c>
      <c r="AY103" s="234" t="s">
        <v>121</v>
      </c>
    </row>
    <row r="104" s="2" customFormat="1" ht="16.5" customHeight="1">
      <c r="A104" s="39"/>
      <c r="B104" s="40"/>
      <c r="C104" s="235" t="s">
        <v>155</v>
      </c>
      <c r="D104" s="235" t="s">
        <v>156</v>
      </c>
      <c r="E104" s="236" t="s">
        <v>157</v>
      </c>
      <c r="F104" s="237" t="s">
        <v>158</v>
      </c>
      <c r="G104" s="238" t="s">
        <v>159</v>
      </c>
      <c r="H104" s="239">
        <v>0.35999999999999999</v>
      </c>
      <c r="I104" s="240"/>
      <c r="J104" s="241">
        <f>ROUND(I104*H104,2)</f>
        <v>0</v>
      </c>
      <c r="K104" s="237" t="s">
        <v>127</v>
      </c>
      <c r="L104" s="242"/>
      <c r="M104" s="243" t="s">
        <v>19</v>
      </c>
      <c r="N104" s="244" t="s">
        <v>46</v>
      </c>
      <c r="O104" s="85"/>
      <c r="P104" s="214">
        <f>O104*H104</f>
        <v>0</v>
      </c>
      <c r="Q104" s="214">
        <v>1</v>
      </c>
      <c r="R104" s="214">
        <f>Q104*H104</f>
        <v>0.35999999999999999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160</v>
      </c>
      <c r="AT104" s="216" t="s">
        <v>156</v>
      </c>
      <c r="AU104" s="216" t="s">
        <v>85</v>
      </c>
      <c r="AY104" s="18" t="s">
        <v>121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83</v>
      </c>
      <c r="BK104" s="217">
        <f>ROUND(I104*H104,2)</f>
        <v>0</v>
      </c>
      <c r="BL104" s="18" t="s">
        <v>128</v>
      </c>
      <c r="BM104" s="216" t="s">
        <v>161</v>
      </c>
    </row>
    <row r="105" s="13" customFormat="1">
      <c r="A105" s="13"/>
      <c r="B105" s="223"/>
      <c r="C105" s="224"/>
      <c r="D105" s="225" t="s">
        <v>132</v>
      </c>
      <c r="E105" s="226" t="s">
        <v>19</v>
      </c>
      <c r="F105" s="227" t="s">
        <v>162</v>
      </c>
      <c r="G105" s="224"/>
      <c r="H105" s="228">
        <v>0.17999999999999999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85</v>
      </c>
      <c r="AV105" s="13" t="s">
        <v>85</v>
      </c>
      <c r="AW105" s="13" t="s">
        <v>37</v>
      </c>
      <c r="AX105" s="13" t="s">
        <v>83</v>
      </c>
      <c r="AY105" s="234" t="s">
        <v>121</v>
      </c>
    </row>
    <row r="106" s="13" customFormat="1">
      <c r="A106" s="13"/>
      <c r="B106" s="223"/>
      <c r="C106" s="224"/>
      <c r="D106" s="225" t="s">
        <v>132</v>
      </c>
      <c r="E106" s="224"/>
      <c r="F106" s="227" t="s">
        <v>163</v>
      </c>
      <c r="G106" s="224"/>
      <c r="H106" s="228">
        <v>0.35999999999999999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132</v>
      </c>
      <c r="AU106" s="234" t="s">
        <v>85</v>
      </c>
      <c r="AV106" s="13" t="s">
        <v>85</v>
      </c>
      <c r="AW106" s="13" t="s">
        <v>4</v>
      </c>
      <c r="AX106" s="13" t="s">
        <v>83</v>
      </c>
      <c r="AY106" s="234" t="s">
        <v>121</v>
      </c>
    </row>
    <row r="107" s="12" customFormat="1" ht="22.8" customHeight="1">
      <c r="A107" s="12"/>
      <c r="B107" s="189"/>
      <c r="C107" s="190"/>
      <c r="D107" s="191" t="s">
        <v>74</v>
      </c>
      <c r="E107" s="203" t="s">
        <v>85</v>
      </c>
      <c r="F107" s="203" t="s">
        <v>164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SUM(P108:P116)</f>
        <v>0</v>
      </c>
      <c r="Q107" s="197"/>
      <c r="R107" s="198">
        <f>SUM(R108:R116)</f>
        <v>56.607622489999997</v>
      </c>
      <c r="S107" s="197"/>
      <c r="T107" s="199">
        <f>SUM(T108:T116)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83</v>
      </c>
      <c r="AT107" s="201" t="s">
        <v>74</v>
      </c>
      <c r="AU107" s="201" t="s">
        <v>83</v>
      </c>
      <c r="AY107" s="200" t="s">
        <v>121</v>
      </c>
      <c r="BK107" s="202">
        <f>SUM(BK108:BK116)</f>
        <v>0</v>
      </c>
    </row>
    <row r="108" s="2" customFormat="1" ht="21.75" customHeight="1">
      <c r="A108" s="39"/>
      <c r="B108" s="40"/>
      <c r="C108" s="205" t="s">
        <v>165</v>
      </c>
      <c r="D108" s="205" t="s">
        <v>123</v>
      </c>
      <c r="E108" s="206" t="s">
        <v>166</v>
      </c>
      <c r="F108" s="207" t="s">
        <v>167</v>
      </c>
      <c r="G108" s="208" t="s">
        <v>142</v>
      </c>
      <c r="H108" s="209">
        <v>21.375</v>
      </c>
      <c r="I108" s="210"/>
      <c r="J108" s="211">
        <f>ROUND(I108*H108,2)</f>
        <v>0</v>
      </c>
      <c r="K108" s="207" t="s">
        <v>127</v>
      </c>
      <c r="L108" s="45"/>
      <c r="M108" s="212" t="s">
        <v>19</v>
      </c>
      <c r="N108" s="213" t="s">
        <v>46</v>
      </c>
      <c r="O108" s="85"/>
      <c r="P108" s="214">
        <f>O108*H108</f>
        <v>0</v>
      </c>
      <c r="Q108" s="214">
        <v>2.5018699999999998</v>
      </c>
      <c r="R108" s="214">
        <f>Q108*H108</f>
        <v>53.477471249999994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128</v>
      </c>
      <c r="AT108" s="216" t="s">
        <v>123</v>
      </c>
      <c r="AU108" s="216" t="s">
        <v>85</v>
      </c>
      <c r="AY108" s="18" t="s">
        <v>121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83</v>
      </c>
      <c r="BK108" s="217">
        <f>ROUND(I108*H108,2)</f>
        <v>0</v>
      </c>
      <c r="BL108" s="18" t="s">
        <v>128</v>
      </c>
      <c r="BM108" s="216" t="s">
        <v>168</v>
      </c>
    </row>
    <row r="109" s="2" customFormat="1">
      <c r="A109" s="39"/>
      <c r="B109" s="40"/>
      <c r="C109" s="41"/>
      <c r="D109" s="218" t="s">
        <v>130</v>
      </c>
      <c r="E109" s="41"/>
      <c r="F109" s="219" t="s">
        <v>169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130</v>
      </c>
      <c r="AU109" s="18" t="s">
        <v>85</v>
      </c>
    </row>
    <row r="110" s="13" customFormat="1">
      <c r="A110" s="13"/>
      <c r="B110" s="223"/>
      <c r="C110" s="224"/>
      <c r="D110" s="225" t="s">
        <v>132</v>
      </c>
      <c r="E110" s="226" t="s">
        <v>19</v>
      </c>
      <c r="F110" s="227" t="s">
        <v>170</v>
      </c>
      <c r="G110" s="224"/>
      <c r="H110" s="228">
        <v>21.375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132</v>
      </c>
      <c r="AU110" s="234" t="s">
        <v>85</v>
      </c>
      <c r="AV110" s="13" t="s">
        <v>85</v>
      </c>
      <c r="AW110" s="13" t="s">
        <v>37</v>
      </c>
      <c r="AX110" s="13" t="s">
        <v>83</v>
      </c>
      <c r="AY110" s="234" t="s">
        <v>121</v>
      </c>
    </row>
    <row r="111" s="2" customFormat="1" ht="16.5" customHeight="1">
      <c r="A111" s="39"/>
      <c r="B111" s="40"/>
      <c r="C111" s="205" t="s">
        <v>160</v>
      </c>
      <c r="D111" s="205" t="s">
        <v>123</v>
      </c>
      <c r="E111" s="206" t="s">
        <v>171</v>
      </c>
      <c r="F111" s="207" t="s">
        <v>172</v>
      </c>
      <c r="G111" s="208" t="s">
        <v>159</v>
      </c>
      <c r="H111" s="209">
        <v>0.83599999999999997</v>
      </c>
      <c r="I111" s="210"/>
      <c r="J111" s="211">
        <f>ROUND(I111*H111,2)</f>
        <v>0</v>
      </c>
      <c r="K111" s="207" t="s">
        <v>127</v>
      </c>
      <c r="L111" s="45"/>
      <c r="M111" s="212" t="s">
        <v>19</v>
      </c>
      <c r="N111" s="213" t="s">
        <v>46</v>
      </c>
      <c r="O111" s="85"/>
      <c r="P111" s="214">
        <f>O111*H111</f>
        <v>0</v>
      </c>
      <c r="Q111" s="214">
        <v>1.06277</v>
      </c>
      <c r="R111" s="214">
        <f>Q111*H111</f>
        <v>0.88847571999999997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128</v>
      </c>
      <c r="AT111" s="216" t="s">
        <v>123</v>
      </c>
      <c r="AU111" s="216" t="s">
        <v>85</v>
      </c>
      <c r="AY111" s="18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128</v>
      </c>
      <c r="BM111" s="216" t="s">
        <v>173</v>
      </c>
    </row>
    <row r="112" s="2" customFormat="1">
      <c r="A112" s="39"/>
      <c r="B112" s="40"/>
      <c r="C112" s="41"/>
      <c r="D112" s="218" t="s">
        <v>130</v>
      </c>
      <c r="E112" s="41"/>
      <c r="F112" s="219" t="s">
        <v>174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130</v>
      </c>
      <c r="AU112" s="18" t="s">
        <v>85</v>
      </c>
    </row>
    <row r="113" s="13" customFormat="1">
      <c r="A113" s="13"/>
      <c r="B113" s="223"/>
      <c r="C113" s="224"/>
      <c r="D113" s="225" t="s">
        <v>132</v>
      </c>
      <c r="E113" s="226" t="s">
        <v>19</v>
      </c>
      <c r="F113" s="227" t="s">
        <v>175</v>
      </c>
      <c r="G113" s="224"/>
      <c r="H113" s="228">
        <v>0.83599999999999997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132</v>
      </c>
      <c r="AU113" s="234" t="s">
        <v>85</v>
      </c>
      <c r="AV113" s="13" t="s">
        <v>85</v>
      </c>
      <c r="AW113" s="13" t="s">
        <v>37</v>
      </c>
      <c r="AX113" s="13" t="s">
        <v>83</v>
      </c>
      <c r="AY113" s="234" t="s">
        <v>121</v>
      </c>
    </row>
    <row r="114" s="2" customFormat="1" ht="21.75" customHeight="1">
      <c r="A114" s="39"/>
      <c r="B114" s="40"/>
      <c r="C114" s="205" t="s">
        <v>176</v>
      </c>
      <c r="D114" s="205" t="s">
        <v>123</v>
      </c>
      <c r="E114" s="206" t="s">
        <v>177</v>
      </c>
      <c r="F114" s="207" t="s">
        <v>178</v>
      </c>
      <c r="G114" s="208" t="s">
        <v>142</v>
      </c>
      <c r="H114" s="209">
        <v>0.89600000000000002</v>
      </c>
      <c r="I114" s="210"/>
      <c r="J114" s="211">
        <f>ROUND(I114*H114,2)</f>
        <v>0</v>
      </c>
      <c r="K114" s="207" t="s">
        <v>127</v>
      </c>
      <c r="L114" s="45"/>
      <c r="M114" s="212" t="s">
        <v>19</v>
      </c>
      <c r="N114" s="213" t="s">
        <v>46</v>
      </c>
      <c r="O114" s="85"/>
      <c r="P114" s="214">
        <f>O114*H114</f>
        <v>0</v>
      </c>
      <c r="Q114" s="214">
        <v>2.5018699999999998</v>
      </c>
      <c r="R114" s="214">
        <f>Q114*H114</f>
        <v>2.2416755199999998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128</v>
      </c>
      <c r="AT114" s="216" t="s">
        <v>123</v>
      </c>
      <c r="AU114" s="216" t="s">
        <v>85</v>
      </c>
      <c r="AY114" s="18" t="s">
        <v>121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128</v>
      </c>
      <c r="BM114" s="216" t="s">
        <v>179</v>
      </c>
    </row>
    <row r="115" s="2" customFormat="1">
      <c r="A115" s="39"/>
      <c r="B115" s="40"/>
      <c r="C115" s="41"/>
      <c r="D115" s="218" t="s">
        <v>130</v>
      </c>
      <c r="E115" s="41"/>
      <c r="F115" s="219" t="s">
        <v>180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130</v>
      </c>
      <c r="AU115" s="18" t="s">
        <v>85</v>
      </c>
    </row>
    <row r="116" s="13" customFormat="1">
      <c r="A116" s="13"/>
      <c r="B116" s="223"/>
      <c r="C116" s="224"/>
      <c r="D116" s="225" t="s">
        <v>132</v>
      </c>
      <c r="E116" s="226" t="s">
        <v>19</v>
      </c>
      <c r="F116" s="227" t="s">
        <v>181</v>
      </c>
      <c r="G116" s="224"/>
      <c r="H116" s="228">
        <v>0.89600000000000002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132</v>
      </c>
      <c r="AU116" s="234" t="s">
        <v>85</v>
      </c>
      <c r="AV116" s="13" t="s">
        <v>85</v>
      </c>
      <c r="AW116" s="13" t="s">
        <v>37</v>
      </c>
      <c r="AX116" s="13" t="s">
        <v>83</v>
      </c>
      <c r="AY116" s="234" t="s">
        <v>121</v>
      </c>
    </row>
    <row r="117" s="12" customFormat="1" ht="22.8" customHeight="1">
      <c r="A117" s="12"/>
      <c r="B117" s="189"/>
      <c r="C117" s="190"/>
      <c r="D117" s="191" t="s">
        <v>74</v>
      </c>
      <c r="E117" s="203" t="s">
        <v>128</v>
      </c>
      <c r="F117" s="203" t="s">
        <v>182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SUM(P118:P120)</f>
        <v>0</v>
      </c>
      <c r="Q117" s="197"/>
      <c r="R117" s="198">
        <f>SUM(R118:R120)</f>
        <v>0</v>
      </c>
      <c r="S117" s="197"/>
      <c r="T117" s="199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83</v>
      </c>
      <c r="AT117" s="201" t="s">
        <v>74</v>
      </c>
      <c r="AU117" s="201" t="s">
        <v>83</v>
      </c>
      <c r="AY117" s="200" t="s">
        <v>121</v>
      </c>
      <c r="BK117" s="202">
        <f>SUM(BK118:BK120)</f>
        <v>0</v>
      </c>
    </row>
    <row r="118" s="2" customFormat="1" ht="16.5" customHeight="1">
      <c r="A118" s="39"/>
      <c r="B118" s="40"/>
      <c r="C118" s="205" t="s">
        <v>183</v>
      </c>
      <c r="D118" s="205" t="s">
        <v>123</v>
      </c>
      <c r="E118" s="206" t="s">
        <v>184</v>
      </c>
      <c r="F118" s="207" t="s">
        <v>185</v>
      </c>
      <c r="G118" s="208" t="s">
        <v>142</v>
      </c>
      <c r="H118" s="209">
        <v>0.032000000000000001</v>
      </c>
      <c r="I118" s="210"/>
      <c r="J118" s="211">
        <f>ROUND(I118*H118,2)</f>
        <v>0</v>
      </c>
      <c r="K118" s="207" t="s">
        <v>127</v>
      </c>
      <c r="L118" s="45"/>
      <c r="M118" s="212" t="s">
        <v>19</v>
      </c>
      <c r="N118" s="213" t="s">
        <v>46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128</v>
      </c>
      <c r="AT118" s="216" t="s">
        <v>123</v>
      </c>
      <c r="AU118" s="216" t="s">
        <v>85</v>
      </c>
      <c r="AY118" s="18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128</v>
      </c>
      <c r="BM118" s="216" t="s">
        <v>186</v>
      </c>
    </row>
    <row r="119" s="2" customFormat="1">
      <c r="A119" s="39"/>
      <c r="B119" s="40"/>
      <c r="C119" s="41"/>
      <c r="D119" s="218" t="s">
        <v>130</v>
      </c>
      <c r="E119" s="41"/>
      <c r="F119" s="219" t="s">
        <v>187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130</v>
      </c>
      <c r="AU119" s="18" t="s">
        <v>85</v>
      </c>
    </row>
    <row r="120" s="13" customFormat="1">
      <c r="A120" s="13"/>
      <c r="B120" s="223"/>
      <c r="C120" s="224"/>
      <c r="D120" s="225" t="s">
        <v>132</v>
      </c>
      <c r="E120" s="226" t="s">
        <v>19</v>
      </c>
      <c r="F120" s="227" t="s">
        <v>188</v>
      </c>
      <c r="G120" s="224"/>
      <c r="H120" s="228">
        <v>0.032000000000000001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132</v>
      </c>
      <c r="AU120" s="234" t="s">
        <v>85</v>
      </c>
      <c r="AV120" s="13" t="s">
        <v>85</v>
      </c>
      <c r="AW120" s="13" t="s">
        <v>37</v>
      </c>
      <c r="AX120" s="13" t="s">
        <v>83</v>
      </c>
      <c r="AY120" s="234" t="s">
        <v>121</v>
      </c>
    </row>
    <row r="121" s="12" customFormat="1" ht="22.8" customHeight="1">
      <c r="A121" s="12"/>
      <c r="B121" s="189"/>
      <c r="C121" s="190"/>
      <c r="D121" s="191" t="s">
        <v>74</v>
      </c>
      <c r="E121" s="203" t="s">
        <v>149</v>
      </c>
      <c r="F121" s="203" t="s">
        <v>189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SUM(P122:P144)</f>
        <v>0</v>
      </c>
      <c r="Q121" s="197"/>
      <c r="R121" s="198">
        <f>SUM(R122:R144)</f>
        <v>8.8559999999999999</v>
      </c>
      <c r="S121" s="197"/>
      <c r="T121" s="199">
        <f>SUM(T122:T144)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83</v>
      </c>
      <c r="AT121" s="201" t="s">
        <v>74</v>
      </c>
      <c r="AU121" s="201" t="s">
        <v>83</v>
      </c>
      <c r="AY121" s="200" t="s">
        <v>121</v>
      </c>
      <c r="BK121" s="202">
        <f>SUM(BK122:BK144)</f>
        <v>0</v>
      </c>
    </row>
    <row r="122" s="2" customFormat="1" ht="24.15" customHeight="1">
      <c r="A122" s="39"/>
      <c r="B122" s="40"/>
      <c r="C122" s="205" t="s">
        <v>190</v>
      </c>
      <c r="D122" s="205" t="s">
        <v>123</v>
      </c>
      <c r="E122" s="206" t="s">
        <v>191</v>
      </c>
      <c r="F122" s="207" t="s">
        <v>192</v>
      </c>
      <c r="G122" s="208" t="s">
        <v>126</v>
      </c>
      <c r="H122" s="209">
        <v>152</v>
      </c>
      <c r="I122" s="210"/>
      <c r="J122" s="211">
        <f>ROUND(I122*H122,2)</f>
        <v>0</v>
      </c>
      <c r="K122" s="207" t="s">
        <v>127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128</v>
      </c>
      <c r="AT122" s="216" t="s">
        <v>123</v>
      </c>
      <c r="AU122" s="216" t="s">
        <v>85</v>
      </c>
      <c r="AY122" s="18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128</v>
      </c>
      <c r="BM122" s="216" t="s">
        <v>193</v>
      </c>
    </row>
    <row r="123" s="2" customFormat="1">
      <c r="A123" s="39"/>
      <c r="B123" s="40"/>
      <c r="C123" s="41"/>
      <c r="D123" s="218" t="s">
        <v>130</v>
      </c>
      <c r="E123" s="41"/>
      <c r="F123" s="219" t="s">
        <v>194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130</v>
      </c>
      <c r="AU123" s="18" t="s">
        <v>85</v>
      </c>
    </row>
    <row r="124" s="13" customFormat="1">
      <c r="A124" s="13"/>
      <c r="B124" s="223"/>
      <c r="C124" s="224"/>
      <c r="D124" s="225" t="s">
        <v>132</v>
      </c>
      <c r="E124" s="226" t="s">
        <v>19</v>
      </c>
      <c r="F124" s="227" t="s">
        <v>195</v>
      </c>
      <c r="G124" s="224"/>
      <c r="H124" s="228">
        <v>152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132</v>
      </c>
      <c r="AU124" s="234" t="s">
        <v>85</v>
      </c>
      <c r="AV124" s="13" t="s">
        <v>85</v>
      </c>
      <c r="AW124" s="13" t="s">
        <v>37</v>
      </c>
      <c r="AX124" s="13" t="s">
        <v>83</v>
      </c>
      <c r="AY124" s="234" t="s">
        <v>121</v>
      </c>
    </row>
    <row r="125" s="2" customFormat="1" ht="16.5" customHeight="1">
      <c r="A125" s="39"/>
      <c r="B125" s="40"/>
      <c r="C125" s="205" t="s">
        <v>8</v>
      </c>
      <c r="D125" s="205" t="s">
        <v>123</v>
      </c>
      <c r="E125" s="206" t="s">
        <v>196</v>
      </c>
      <c r="F125" s="207" t="s">
        <v>197</v>
      </c>
      <c r="G125" s="208" t="s">
        <v>142</v>
      </c>
      <c r="H125" s="209">
        <v>3</v>
      </c>
      <c r="I125" s="210"/>
      <c r="J125" s="211">
        <f>ROUND(I125*H125,2)</f>
        <v>0</v>
      </c>
      <c r="K125" s="207" t="s">
        <v>127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128</v>
      </c>
      <c r="AT125" s="216" t="s">
        <v>123</v>
      </c>
      <c r="AU125" s="216" t="s">
        <v>85</v>
      </c>
      <c r="AY125" s="18" t="s">
        <v>121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128</v>
      </c>
      <c r="BM125" s="216" t="s">
        <v>198</v>
      </c>
    </row>
    <row r="126" s="2" customFormat="1">
      <c r="A126" s="39"/>
      <c r="B126" s="40"/>
      <c r="C126" s="41"/>
      <c r="D126" s="218" t="s">
        <v>130</v>
      </c>
      <c r="E126" s="41"/>
      <c r="F126" s="219" t="s">
        <v>199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130</v>
      </c>
      <c r="AU126" s="18" t="s">
        <v>85</v>
      </c>
    </row>
    <row r="127" s="13" customFormat="1">
      <c r="A127" s="13"/>
      <c r="B127" s="223"/>
      <c r="C127" s="224"/>
      <c r="D127" s="225" t="s">
        <v>132</v>
      </c>
      <c r="E127" s="226" t="s">
        <v>19</v>
      </c>
      <c r="F127" s="227" t="s">
        <v>200</v>
      </c>
      <c r="G127" s="224"/>
      <c r="H127" s="228">
        <v>3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132</v>
      </c>
      <c r="AU127" s="234" t="s">
        <v>85</v>
      </c>
      <c r="AV127" s="13" t="s">
        <v>85</v>
      </c>
      <c r="AW127" s="13" t="s">
        <v>37</v>
      </c>
      <c r="AX127" s="13" t="s">
        <v>83</v>
      </c>
      <c r="AY127" s="234" t="s">
        <v>121</v>
      </c>
    </row>
    <row r="128" s="2" customFormat="1" ht="16.5" customHeight="1">
      <c r="A128" s="39"/>
      <c r="B128" s="40"/>
      <c r="C128" s="235" t="s">
        <v>201</v>
      </c>
      <c r="D128" s="235" t="s">
        <v>156</v>
      </c>
      <c r="E128" s="236" t="s">
        <v>202</v>
      </c>
      <c r="F128" s="237" t="s">
        <v>203</v>
      </c>
      <c r="G128" s="238" t="s">
        <v>159</v>
      </c>
      <c r="H128" s="239">
        <v>5.4000000000000004</v>
      </c>
      <c r="I128" s="240"/>
      <c r="J128" s="241">
        <f>ROUND(I128*H128,2)</f>
        <v>0</v>
      </c>
      <c r="K128" s="237" t="s">
        <v>127</v>
      </c>
      <c r="L128" s="242"/>
      <c r="M128" s="243" t="s">
        <v>19</v>
      </c>
      <c r="N128" s="244" t="s">
        <v>46</v>
      </c>
      <c r="O128" s="85"/>
      <c r="P128" s="214">
        <f>O128*H128</f>
        <v>0</v>
      </c>
      <c r="Q128" s="214">
        <v>1</v>
      </c>
      <c r="R128" s="214">
        <f>Q128*H128</f>
        <v>5.4000000000000004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160</v>
      </c>
      <c r="AT128" s="216" t="s">
        <v>156</v>
      </c>
      <c r="AU128" s="216" t="s">
        <v>85</v>
      </c>
      <c r="AY128" s="18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128</v>
      </c>
      <c r="BM128" s="216" t="s">
        <v>204</v>
      </c>
    </row>
    <row r="129" s="13" customFormat="1">
      <c r="A129" s="13"/>
      <c r="B129" s="223"/>
      <c r="C129" s="224"/>
      <c r="D129" s="225" t="s">
        <v>132</v>
      </c>
      <c r="E129" s="226" t="s">
        <v>19</v>
      </c>
      <c r="F129" s="227" t="s">
        <v>205</v>
      </c>
      <c r="G129" s="224"/>
      <c r="H129" s="228">
        <v>5.4000000000000004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132</v>
      </c>
      <c r="AU129" s="234" t="s">
        <v>85</v>
      </c>
      <c r="AV129" s="13" t="s">
        <v>85</v>
      </c>
      <c r="AW129" s="13" t="s">
        <v>37</v>
      </c>
      <c r="AX129" s="13" t="s">
        <v>83</v>
      </c>
      <c r="AY129" s="234" t="s">
        <v>121</v>
      </c>
    </row>
    <row r="130" s="2" customFormat="1" ht="24.15" customHeight="1">
      <c r="A130" s="39"/>
      <c r="B130" s="40"/>
      <c r="C130" s="205" t="s">
        <v>206</v>
      </c>
      <c r="D130" s="205" t="s">
        <v>123</v>
      </c>
      <c r="E130" s="206" t="s">
        <v>207</v>
      </c>
      <c r="F130" s="207" t="s">
        <v>208</v>
      </c>
      <c r="G130" s="208" t="s">
        <v>126</v>
      </c>
      <c r="H130" s="209">
        <v>16</v>
      </c>
      <c r="I130" s="210"/>
      <c r="J130" s="211">
        <f>ROUND(I130*H130,2)</f>
        <v>0</v>
      </c>
      <c r="K130" s="207" t="s">
        <v>127</v>
      </c>
      <c r="L130" s="45"/>
      <c r="M130" s="212" t="s">
        <v>19</v>
      </c>
      <c r="N130" s="213" t="s">
        <v>46</v>
      </c>
      <c r="O130" s="85"/>
      <c r="P130" s="214">
        <f>O130*H130</f>
        <v>0</v>
      </c>
      <c r="Q130" s="214">
        <v>0.216</v>
      </c>
      <c r="R130" s="214">
        <f>Q130*H130</f>
        <v>3.456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128</v>
      </c>
      <c r="AT130" s="216" t="s">
        <v>123</v>
      </c>
      <c r="AU130" s="216" t="s">
        <v>85</v>
      </c>
      <c r="AY130" s="18" t="s">
        <v>121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83</v>
      </c>
      <c r="BK130" s="217">
        <f>ROUND(I130*H130,2)</f>
        <v>0</v>
      </c>
      <c r="BL130" s="18" t="s">
        <v>128</v>
      </c>
      <c r="BM130" s="216" t="s">
        <v>209</v>
      </c>
    </row>
    <row r="131" s="2" customFormat="1">
      <c r="A131" s="39"/>
      <c r="B131" s="40"/>
      <c r="C131" s="41"/>
      <c r="D131" s="218" t="s">
        <v>130</v>
      </c>
      <c r="E131" s="41"/>
      <c r="F131" s="219" t="s">
        <v>210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130</v>
      </c>
      <c r="AU131" s="18" t="s">
        <v>85</v>
      </c>
    </row>
    <row r="132" s="2" customFormat="1" ht="16.5" customHeight="1">
      <c r="A132" s="39"/>
      <c r="B132" s="40"/>
      <c r="C132" s="205" t="s">
        <v>211</v>
      </c>
      <c r="D132" s="205" t="s">
        <v>123</v>
      </c>
      <c r="E132" s="206" t="s">
        <v>212</v>
      </c>
      <c r="F132" s="207" t="s">
        <v>213</v>
      </c>
      <c r="G132" s="208" t="s">
        <v>126</v>
      </c>
      <c r="H132" s="209">
        <v>152</v>
      </c>
      <c r="I132" s="210"/>
      <c r="J132" s="211">
        <f>ROUND(I132*H132,2)</f>
        <v>0</v>
      </c>
      <c r="K132" s="207" t="s">
        <v>127</v>
      </c>
      <c r="L132" s="45"/>
      <c r="M132" s="212" t="s">
        <v>19</v>
      </c>
      <c r="N132" s="213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128</v>
      </c>
      <c r="AT132" s="216" t="s">
        <v>123</v>
      </c>
      <c r="AU132" s="216" t="s">
        <v>85</v>
      </c>
      <c r="AY132" s="18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128</v>
      </c>
      <c r="BM132" s="216" t="s">
        <v>214</v>
      </c>
    </row>
    <row r="133" s="2" customFormat="1">
      <c r="A133" s="39"/>
      <c r="B133" s="40"/>
      <c r="C133" s="41"/>
      <c r="D133" s="218" t="s">
        <v>130</v>
      </c>
      <c r="E133" s="41"/>
      <c r="F133" s="219" t="s">
        <v>215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130</v>
      </c>
      <c r="AU133" s="18" t="s">
        <v>85</v>
      </c>
    </row>
    <row r="134" s="2" customFormat="1" ht="16.5" customHeight="1">
      <c r="A134" s="39"/>
      <c r="B134" s="40"/>
      <c r="C134" s="205" t="s">
        <v>216</v>
      </c>
      <c r="D134" s="205" t="s">
        <v>123</v>
      </c>
      <c r="E134" s="206" t="s">
        <v>217</v>
      </c>
      <c r="F134" s="207" t="s">
        <v>218</v>
      </c>
      <c r="G134" s="208" t="s">
        <v>126</v>
      </c>
      <c r="H134" s="209">
        <v>332.5</v>
      </c>
      <c r="I134" s="210"/>
      <c r="J134" s="211">
        <f>ROUND(I134*H134,2)</f>
        <v>0</v>
      </c>
      <c r="K134" s="207" t="s">
        <v>127</v>
      </c>
      <c r="L134" s="45"/>
      <c r="M134" s="212" t="s">
        <v>19</v>
      </c>
      <c r="N134" s="213" t="s">
        <v>46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128</v>
      </c>
      <c r="AT134" s="216" t="s">
        <v>123</v>
      </c>
      <c r="AU134" s="216" t="s">
        <v>85</v>
      </c>
      <c r="AY134" s="18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128</v>
      </c>
      <c r="BM134" s="216" t="s">
        <v>219</v>
      </c>
    </row>
    <row r="135" s="2" customFormat="1">
      <c r="A135" s="39"/>
      <c r="B135" s="40"/>
      <c r="C135" s="41"/>
      <c r="D135" s="218" t="s">
        <v>130</v>
      </c>
      <c r="E135" s="41"/>
      <c r="F135" s="219" t="s">
        <v>220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130</v>
      </c>
      <c r="AU135" s="18" t="s">
        <v>85</v>
      </c>
    </row>
    <row r="136" s="13" customFormat="1">
      <c r="A136" s="13"/>
      <c r="B136" s="223"/>
      <c r="C136" s="224"/>
      <c r="D136" s="225" t="s">
        <v>132</v>
      </c>
      <c r="E136" s="226" t="s">
        <v>19</v>
      </c>
      <c r="F136" s="227" t="s">
        <v>221</v>
      </c>
      <c r="G136" s="224"/>
      <c r="H136" s="228">
        <v>161.5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132</v>
      </c>
      <c r="AU136" s="234" t="s">
        <v>85</v>
      </c>
      <c r="AV136" s="13" t="s">
        <v>85</v>
      </c>
      <c r="AW136" s="13" t="s">
        <v>37</v>
      </c>
      <c r="AX136" s="13" t="s">
        <v>75</v>
      </c>
      <c r="AY136" s="234" t="s">
        <v>121</v>
      </c>
    </row>
    <row r="137" s="13" customFormat="1">
      <c r="A137" s="13"/>
      <c r="B137" s="223"/>
      <c r="C137" s="224"/>
      <c r="D137" s="225" t="s">
        <v>132</v>
      </c>
      <c r="E137" s="226" t="s">
        <v>19</v>
      </c>
      <c r="F137" s="227" t="s">
        <v>222</v>
      </c>
      <c r="G137" s="224"/>
      <c r="H137" s="228">
        <v>171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132</v>
      </c>
      <c r="AU137" s="234" t="s">
        <v>85</v>
      </c>
      <c r="AV137" s="13" t="s">
        <v>85</v>
      </c>
      <c r="AW137" s="13" t="s">
        <v>37</v>
      </c>
      <c r="AX137" s="13" t="s">
        <v>75</v>
      </c>
      <c r="AY137" s="234" t="s">
        <v>121</v>
      </c>
    </row>
    <row r="138" s="14" customFormat="1">
      <c r="A138" s="14"/>
      <c r="B138" s="245"/>
      <c r="C138" s="246"/>
      <c r="D138" s="225" t="s">
        <v>132</v>
      </c>
      <c r="E138" s="247" t="s">
        <v>19</v>
      </c>
      <c r="F138" s="248" t="s">
        <v>223</v>
      </c>
      <c r="G138" s="246"/>
      <c r="H138" s="249">
        <v>332.5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132</v>
      </c>
      <c r="AU138" s="255" t="s">
        <v>85</v>
      </c>
      <c r="AV138" s="14" t="s">
        <v>128</v>
      </c>
      <c r="AW138" s="14" t="s">
        <v>37</v>
      </c>
      <c r="AX138" s="14" t="s">
        <v>83</v>
      </c>
      <c r="AY138" s="255" t="s">
        <v>121</v>
      </c>
    </row>
    <row r="139" s="2" customFormat="1" ht="24.15" customHeight="1">
      <c r="A139" s="39"/>
      <c r="B139" s="40"/>
      <c r="C139" s="205" t="s">
        <v>224</v>
      </c>
      <c r="D139" s="205" t="s">
        <v>123</v>
      </c>
      <c r="E139" s="206" t="s">
        <v>225</v>
      </c>
      <c r="F139" s="207" t="s">
        <v>226</v>
      </c>
      <c r="G139" s="208" t="s">
        <v>126</v>
      </c>
      <c r="H139" s="209">
        <v>171</v>
      </c>
      <c r="I139" s="210"/>
      <c r="J139" s="211">
        <f>ROUND(I139*H139,2)</f>
        <v>0</v>
      </c>
      <c r="K139" s="207" t="s">
        <v>127</v>
      </c>
      <c r="L139" s="45"/>
      <c r="M139" s="212" t="s">
        <v>19</v>
      </c>
      <c r="N139" s="213" t="s">
        <v>46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128</v>
      </c>
      <c r="AT139" s="216" t="s">
        <v>123</v>
      </c>
      <c r="AU139" s="216" t="s">
        <v>85</v>
      </c>
      <c r="AY139" s="18" t="s">
        <v>121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83</v>
      </c>
      <c r="BK139" s="217">
        <f>ROUND(I139*H139,2)</f>
        <v>0</v>
      </c>
      <c r="BL139" s="18" t="s">
        <v>128</v>
      </c>
      <c r="BM139" s="216" t="s">
        <v>227</v>
      </c>
    </row>
    <row r="140" s="2" customFormat="1">
      <c r="A140" s="39"/>
      <c r="B140" s="40"/>
      <c r="C140" s="41"/>
      <c r="D140" s="218" t="s">
        <v>130</v>
      </c>
      <c r="E140" s="41"/>
      <c r="F140" s="219" t="s">
        <v>228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130</v>
      </c>
      <c r="AU140" s="18" t="s">
        <v>85</v>
      </c>
    </row>
    <row r="141" s="13" customFormat="1">
      <c r="A141" s="13"/>
      <c r="B141" s="223"/>
      <c r="C141" s="224"/>
      <c r="D141" s="225" t="s">
        <v>132</v>
      </c>
      <c r="E141" s="226" t="s">
        <v>19</v>
      </c>
      <c r="F141" s="227" t="s">
        <v>229</v>
      </c>
      <c r="G141" s="224"/>
      <c r="H141" s="228">
        <v>171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132</v>
      </c>
      <c r="AU141" s="234" t="s">
        <v>85</v>
      </c>
      <c r="AV141" s="13" t="s">
        <v>85</v>
      </c>
      <c r="AW141" s="13" t="s">
        <v>37</v>
      </c>
      <c r="AX141" s="13" t="s">
        <v>83</v>
      </c>
      <c r="AY141" s="234" t="s">
        <v>121</v>
      </c>
    </row>
    <row r="142" s="2" customFormat="1" ht="24.15" customHeight="1">
      <c r="A142" s="39"/>
      <c r="B142" s="40"/>
      <c r="C142" s="205" t="s">
        <v>230</v>
      </c>
      <c r="D142" s="205" t="s">
        <v>123</v>
      </c>
      <c r="E142" s="206" t="s">
        <v>231</v>
      </c>
      <c r="F142" s="207" t="s">
        <v>232</v>
      </c>
      <c r="G142" s="208" t="s">
        <v>126</v>
      </c>
      <c r="H142" s="209">
        <v>161.5</v>
      </c>
      <c r="I142" s="210"/>
      <c r="J142" s="211">
        <f>ROUND(I142*H142,2)</f>
        <v>0</v>
      </c>
      <c r="K142" s="207" t="s">
        <v>127</v>
      </c>
      <c r="L142" s="45"/>
      <c r="M142" s="212" t="s">
        <v>19</v>
      </c>
      <c r="N142" s="213" t="s">
        <v>46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128</v>
      </c>
      <c r="AT142" s="216" t="s">
        <v>123</v>
      </c>
      <c r="AU142" s="216" t="s">
        <v>85</v>
      </c>
      <c r="AY142" s="18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128</v>
      </c>
      <c r="BM142" s="216" t="s">
        <v>233</v>
      </c>
    </row>
    <row r="143" s="2" customFormat="1">
      <c r="A143" s="39"/>
      <c r="B143" s="40"/>
      <c r="C143" s="41"/>
      <c r="D143" s="218" t="s">
        <v>130</v>
      </c>
      <c r="E143" s="41"/>
      <c r="F143" s="219" t="s">
        <v>234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130</v>
      </c>
      <c r="AU143" s="18" t="s">
        <v>85</v>
      </c>
    </row>
    <row r="144" s="13" customFormat="1">
      <c r="A144" s="13"/>
      <c r="B144" s="223"/>
      <c r="C144" s="224"/>
      <c r="D144" s="225" t="s">
        <v>132</v>
      </c>
      <c r="E144" s="226" t="s">
        <v>19</v>
      </c>
      <c r="F144" s="227" t="s">
        <v>235</v>
      </c>
      <c r="G144" s="224"/>
      <c r="H144" s="228">
        <v>161.5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132</v>
      </c>
      <c r="AU144" s="234" t="s">
        <v>85</v>
      </c>
      <c r="AV144" s="13" t="s">
        <v>85</v>
      </c>
      <c r="AW144" s="13" t="s">
        <v>37</v>
      </c>
      <c r="AX144" s="13" t="s">
        <v>83</v>
      </c>
      <c r="AY144" s="234" t="s">
        <v>121</v>
      </c>
    </row>
    <row r="145" s="12" customFormat="1" ht="22.8" customHeight="1">
      <c r="A145" s="12"/>
      <c r="B145" s="189"/>
      <c r="C145" s="190"/>
      <c r="D145" s="191" t="s">
        <v>74</v>
      </c>
      <c r="E145" s="203" t="s">
        <v>160</v>
      </c>
      <c r="F145" s="203" t="s">
        <v>236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SUM(P146:P150)</f>
        <v>0</v>
      </c>
      <c r="Q145" s="197"/>
      <c r="R145" s="198">
        <f>SUM(R146:R150)</f>
        <v>0.018529360000000002</v>
      </c>
      <c r="S145" s="197"/>
      <c r="T145" s="199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83</v>
      </c>
      <c r="AT145" s="201" t="s">
        <v>74</v>
      </c>
      <c r="AU145" s="201" t="s">
        <v>83</v>
      </c>
      <c r="AY145" s="200" t="s">
        <v>121</v>
      </c>
      <c r="BK145" s="202">
        <f>SUM(BK146:BK150)</f>
        <v>0</v>
      </c>
    </row>
    <row r="146" s="2" customFormat="1" ht="16.5" customHeight="1">
      <c r="A146" s="39"/>
      <c r="B146" s="40"/>
      <c r="C146" s="205" t="s">
        <v>237</v>
      </c>
      <c r="D146" s="205" t="s">
        <v>123</v>
      </c>
      <c r="E146" s="206" t="s">
        <v>238</v>
      </c>
      <c r="F146" s="207" t="s">
        <v>239</v>
      </c>
      <c r="G146" s="208" t="s">
        <v>240</v>
      </c>
      <c r="H146" s="209">
        <v>1.6000000000000001</v>
      </c>
      <c r="I146" s="210"/>
      <c r="J146" s="211">
        <f>ROUND(I146*H146,2)</f>
        <v>0</v>
      </c>
      <c r="K146" s="207" t="s">
        <v>127</v>
      </c>
      <c r="L146" s="45"/>
      <c r="M146" s="212" t="s">
        <v>19</v>
      </c>
      <c r="N146" s="213" t="s">
        <v>46</v>
      </c>
      <c r="O146" s="85"/>
      <c r="P146" s="214">
        <f>O146*H146</f>
        <v>0</v>
      </c>
      <c r="Q146" s="214">
        <v>2.0000000000000002E-05</v>
      </c>
      <c r="R146" s="214">
        <f>Q146*H146</f>
        <v>3.2000000000000005E-05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128</v>
      </c>
      <c r="AT146" s="216" t="s">
        <v>123</v>
      </c>
      <c r="AU146" s="216" t="s">
        <v>85</v>
      </c>
      <c r="AY146" s="18" t="s">
        <v>121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83</v>
      </c>
      <c r="BK146" s="217">
        <f>ROUND(I146*H146,2)</f>
        <v>0</v>
      </c>
      <c r="BL146" s="18" t="s">
        <v>128</v>
      </c>
      <c r="BM146" s="216" t="s">
        <v>241</v>
      </c>
    </row>
    <row r="147" s="2" customFormat="1">
      <c r="A147" s="39"/>
      <c r="B147" s="40"/>
      <c r="C147" s="41"/>
      <c r="D147" s="218" t="s">
        <v>130</v>
      </c>
      <c r="E147" s="41"/>
      <c r="F147" s="219" t="s">
        <v>242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130</v>
      </c>
      <c r="AU147" s="18" t="s">
        <v>85</v>
      </c>
    </row>
    <row r="148" s="13" customFormat="1">
      <c r="A148" s="13"/>
      <c r="B148" s="223"/>
      <c r="C148" s="224"/>
      <c r="D148" s="225" t="s">
        <v>132</v>
      </c>
      <c r="E148" s="226" t="s">
        <v>19</v>
      </c>
      <c r="F148" s="227" t="s">
        <v>243</v>
      </c>
      <c r="G148" s="224"/>
      <c r="H148" s="228">
        <v>1.6000000000000001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132</v>
      </c>
      <c r="AU148" s="234" t="s">
        <v>85</v>
      </c>
      <c r="AV148" s="13" t="s">
        <v>85</v>
      </c>
      <c r="AW148" s="13" t="s">
        <v>37</v>
      </c>
      <c r="AX148" s="13" t="s">
        <v>83</v>
      </c>
      <c r="AY148" s="234" t="s">
        <v>121</v>
      </c>
    </row>
    <row r="149" s="2" customFormat="1" ht="16.5" customHeight="1">
      <c r="A149" s="39"/>
      <c r="B149" s="40"/>
      <c r="C149" s="235" t="s">
        <v>244</v>
      </c>
      <c r="D149" s="235" t="s">
        <v>156</v>
      </c>
      <c r="E149" s="236" t="s">
        <v>245</v>
      </c>
      <c r="F149" s="237" t="s">
        <v>246</v>
      </c>
      <c r="G149" s="238" t="s">
        <v>240</v>
      </c>
      <c r="H149" s="239">
        <v>1.6240000000000001</v>
      </c>
      <c r="I149" s="240"/>
      <c r="J149" s="241">
        <f>ROUND(I149*H149,2)</f>
        <v>0</v>
      </c>
      <c r="K149" s="237" t="s">
        <v>127</v>
      </c>
      <c r="L149" s="242"/>
      <c r="M149" s="243" t="s">
        <v>19</v>
      </c>
      <c r="N149" s="244" t="s">
        <v>46</v>
      </c>
      <c r="O149" s="85"/>
      <c r="P149" s="214">
        <f>O149*H149</f>
        <v>0</v>
      </c>
      <c r="Q149" s="214">
        <v>0.011390000000000001</v>
      </c>
      <c r="R149" s="214">
        <f>Q149*H149</f>
        <v>0.018497360000000001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160</v>
      </c>
      <c r="AT149" s="216" t="s">
        <v>156</v>
      </c>
      <c r="AU149" s="216" t="s">
        <v>85</v>
      </c>
      <c r="AY149" s="18" t="s">
        <v>121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128</v>
      </c>
      <c r="BM149" s="216" t="s">
        <v>247</v>
      </c>
    </row>
    <row r="150" s="13" customFormat="1">
      <c r="A150" s="13"/>
      <c r="B150" s="223"/>
      <c r="C150" s="224"/>
      <c r="D150" s="225" t="s">
        <v>132</v>
      </c>
      <c r="E150" s="224"/>
      <c r="F150" s="227" t="s">
        <v>248</v>
      </c>
      <c r="G150" s="224"/>
      <c r="H150" s="228">
        <v>1.6240000000000001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132</v>
      </c>
      <c r="AU150" s="234" t="s">
        <v>85</v>
      </c>
      <c r="AV150" s="13" t="s">
        <v>85</v>
      </c>
      <c r="AW150" s="13" t="s">
        <v>4</v>
      </c>
      <c r="AX150" s="13" t="s">
        <v>83</v>
      </c>
      <c r="AY150" s="234" t="s">
        <v>121</v>
      </c>
    </row>
    <row r="151" s="12" customFormat="1" ht="22.8" customHeight="1">
      <c r="A151" s="12"/>
      <c r="B151" s="189"/>
      <c r="C151" s="190"/>
      <c r="D151" s="191" t="s">
        <v>74</v>
      </c>
      <c r="E151" s="203" t="s">
        <v>176</v>
      </c>
      <c r="F151" s="203" t="s">
        <v>249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P152+SUM(P153:P180)</f>
        <v>0</v>
      </c>
      <c r="Q151" s="197"/>
      <c r="R151" s="198">
        <f>R152+SUM(R153:R180)</f>
        <v>11.23489</v>
      </c>
      <c r="S151" s="197"/>
      <c r="T151" s="199">
        <f>T152+SUM(T153:T180)</f>
        <v>1.4175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83</v>
      </c>
      <c r="AT151" s="201" t="s">
        <v>74</v>
      </c>
      <c r="AU151" s="201" t="s">
        <v>83</v>
      </c>
      <c r="AY151" s="200" t="s">
        <v>121</v>
      </c>
      <c r="BK151" s="202">
        <f>BK152+SUM(BK153:BK180)</f>
        <v>0</v>
      </c>
    </row>
    <row r="152" s="2" customFormat="1" ht="16.5" customHeight="1">
      <c r="A152" s="39"/>
      <c r="B152" s="40"/>
      <c r="C152" s="205" t="s">
        <v>7</v>
      </c>
      <c r="D152" s="205" t="s">
        <v>123</v>
      </c>
      <c r="E152" s="206" t="s">
        <v>250</v>
      </c>
      <c r="F152" s="207" t="s">
        <v>251</v>
      </c>
      <c r="G152" s="208" t="s">
        <v>240</v>
      </c>
      <c r="H152" s="209">
        <v>20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46</v>
      </c>
      <c r="O152" s="85"/>
      <c r="P152" s="214">
        <f>O152*H152</f>
        <v>0</v>
      </c>
      <c r="Q152" s="214">
        <v>0.56032000000000004</v>
      </c>
      <c r="R152" s="214">
        <f>Q152*H152</f>
        <v>11.2064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128</v>
      </c>
      <c r="AT152" s="216" t="s">
        <v>123</v>
      </c>
      <c r="AU152" s="216" t="s">
        <v>85</v>
      </c>
      <c r="AY152" s="18" t="s">
        <v>121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128</v>
      </c>
      <c r="BM152" s="216" t="s">
        <v>252</v>
      </c>
    </row>
    <row r="153" s="13" customFormat="1">
      <c r="A153" s="13"/>
      <c r="B153" s="223"/>
      <c r="C153" s="224"/>
      <c r="D153" s="225" t="s">
        <v>132</v>
      </c>
      <c r="E153" s="226" t="s">
        <v>19</v>
      </c>
      <c r="F153" s="227" t="s">
        <v>253</v>
      </c>
      <c r="G153" s="224"/>
      <c r="H153" s="228">
        <v>20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132</v>
      </c>
      <c r="AU153" s="234" t="s">
        <v>85</v>
      </c>
      <c r="AV153" s="13" t="s">
        <v>85</v>
      </c>
      <c r="AW153" s="13" t="s">
        <v>37</v>
      </c>
      <c r="AX153" s="13" t="s">
        <v>83</v>
      </c>
      <c r="AY153" s="234" t="s">
        <v>121</v>
      </c>
    </row>
    <row r="154" s="2" customFormat="1" ht="21.75" customHeight="1">
      <c r="A154" s="39"/>
      <c r="B154" s="40"/>
      <c r="C154" s="205" t="s">
        <v>254</v>
      </c>
      <c r="D154" s="205" t="s">
        <v>123</v>
      </c>
      <c r="E154" s="206" t="s">
        <v>255</v>
      </c>
      <c r="F154" s="207" t="s">
        <v>256</v>
      </c>
      <c r="G154" s="208" t="s">
        <v>240</v>
      </c>
      <c r="H154" s="209">
        <v>20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46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128</v>
      </c>
      <c r="AT154" s="216" t="s">
        <v>123</v>
      </c>
      <c r="AU154" s="216" t="s">
        <v>85</v>
      </c>
      <c r="AY154" s="18" t="s">
        <v>121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83</v>
      </c>
      <c r="BK154" s="217">
        <f>ROUND(I154*H154,2)</f>
        <v>0</v>
      </c>
      <c r="BL154" s="18" t="s">
        <v>128</v>
      </c>
      <c r="BM154" s="216" t="s">
        <v>257</v>
      </c>
    </row>
    <row r="155" s="13" customFormat="1">
      <c r="A155" s="13"/>
      <c r="B155" s="223"/>
      <c r="C155" s="224"/>
      <c r="D155" s="225" t="s">
        <v>132</v>
      </c>
      <c r="E155" s="226" t="s">
        <v>19</v>
      </c>
      <c r="F155" s="227" t="s">
        <v>258</v>
      </c>
      <c r="G155" s="224"/>
      <c r="H155" s="228">
        <v>20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132</v>
      </c>
      <c r="AU155" s="234" t="s">
        <v>85</v>
      </c>
      <c r="AV155" s="13" t="s">
        <v>85</v>
      </c>
      <c r="AW155" s="13" t="s">
        <v>37</v>
      </c>
      <c r="AX155" s="13" t="s">
        <v>83</v>
      </c>
      <c r="AY155" s="234" t="s">
        <v>121</v>
      </c>
    </row>
    <row r="156" s="2" customFormat="1" ht="21.75" customHeight="1">
      <c r="A156" s="39"/>
      <c r="B156" s="40"/>
      <c r="C156" s="205" t="s">
        <v>259</v>
      </c>
      <c r="D156" s="205" t="s">
        <v>123</v>
      </c>
      <c r="E156" s="206" t="s">
        <v>260</v>
      </c>
      <c r="F156" s="207" t="s">
        <v>261</v>
      </c>
      <c r="G156" s="208" t="s">
        <v>240</v>
      </c>
      <c r="H156" s="209">
        <v>18</v>
      </c>
      <c r="I156" s="210"/>
      <c r="J156" s="211">
        <f>ROUND(I156*H156,2)</f>
        <v>0</v>
      </c>
      <c r="K156" s="207" t="s">
        <v>127</v>
      </c>
      <c r="L156" s="45"/>
      <c r="M156" s="212" t="s">
        <v>19</v>
      </c>
      <c r="N156" s="213" t="s">
        <v>46</v>
      </c>
      <c r="O156" s="85"/>
      <c r="P156" s="214">
        <f>O156*H156</f>
        <v>0</v>
      </c>
      <c r="Q156" s="214">
        <v>6.0000000000000002E-05</v>
      </c>
      <c r="R156" s="214">
        <f>Q156*H156</f>
        <v>0.00108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128</v>
      </c>
      <c r="AT156" s="216" t="s">
        <v>123</v>
      </c>
      <c r="AU156" s="216" t="s">
        <v>85</v>
      </c>
      <c r="AY156" s="18" t="s">
        <v>121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83</v>
      </c>
      <c r="BK156" s="217">
        <f>ROUND(I156*H156,2)</f>
        <v>0</v>
      </c>
      <c r="BL156" s="18" t="s">
        <v>128</v>
      </c>
      <c r="BM156" s="216" t="s">
        <v>262</v>
      </c>
    </row>
    <row r="157" s="2" customFormat="1">
      <c r="A157" s="39"/>
      <c r="B157" s="40"/>
      <c r="C157" s="41"/>
      <c r="D157" s="218" t="s">
        <v>130</v>
      </c>
      <c r="E157" s="41"/>
      <c r="F157" s="219" t="s">
        <v>263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130</v>
      </c>
      <c r="AU157" s="18" t="s">
        <v>85</v>
      </c>
    </row>
    <row r="158" s="13" customFormat="1">
      <c r="A158" s="13"/>
      <c r="B158" s="223"/>
      <c r="C158" s="224"/>
      <c r="D158" s="225" t="s">
        <v>132</v>
      </c>
      <c r="E158" s="226" t="s">
        <v>19</v>
      </c>
      <c r="F158" s="227" t="s">
        <v>264</v>
      </c>
      <c r="G158" s="224"/>
      <c r="H158" s="228">
        <v>18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132</v>
      </c>
      <c r="AU158" s="234" t="s">
        <v>85</v>
      </c>
      <c r="AV158" s="13" t="s">
        <v>85</v>
      </c>
      <c r="AW158" s="13" t="s">
        <v>37</v>
      </c>
      <c r="AX158" s="13" t="s">
        <v>83</v>
      </c>
      <c r="AY158" s="234" t="s">
        <v>121</v>
      </c>
    </row>
    <row r="159" s="2" customFormat="1" ht="16.5" customHeight="1">
      <c r="A159" s="39"/>
      <c r="B159" s="40"/>
      <c r="C159" s="205" t="s">
        <v>265</v>
      </c>
      <c r="D159" s="205" t="s">
        <v>123</v>
      </c>
      <c r="E159" s="206" t="s">
        <v>266</v>
      </c>
      <c r="F159" s="207" t="s">
        <v>267</v>
      </c>
      <c r="G159" s="208" t="s">
        <v>240</v>
      </c>
      <c r="H159" s="209">
        <v>72</v>
      </c>
      <c r="I159" s="210"/>
      <c r="J159" s="211">
        <f>ROUND(I159*H159,2)</f>
        <v>0</v>
      </c>
      <c r="K159" s="207" t="s">
        <v>127</v>
      </c>
      <c r="L159" s="45"/>
      <c r="M159" s="212" t="s">
        <v>19</v>
      </c>
      <c r="N159" s="213" t="s">
        <v>46</v>
      </c>
      <c r="O159" s="85"/>
      <c r="P159" s="214">
        <f>O159*H159</f>
        <v>0</v>
      </c>
      <c r="Q159" s="214">
        <v>0.00025999999999999998</v>
      </c>
      <c r="R159" s="214">
        <f>Q159*H159</f>
        <v>0.018719999999999997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128</v>
      </c>
      <c r="AT159" s="216" t="s">
        <v>123</v>
      </c>
      <c r="AU159" s="216" t="s">
        <v>85</v>
      </c>
      <c r="AY159" s="18" t="s">
        <v>121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83</v>
      </c>
      <c r="BK159" s="217">
        <f>ROUND(I159*H159,2)</f>
        <v>0</v>
      </c>
      <c r="BL159" s="18" t="s">
        <v>128</v>
      </c>
      <c r="BM159" s="216" t="s">
        <v>268</v>
      </c>
    </row>
    <row r="160" s="2" customFormat="1">
      <c r="A160" s="39"/>
      <c r="B160" s="40"/>
      <c r="C160" s="41"/>
      <c r="D160" s="218" t="s">
        <v>130</v>
      </c>
      <c r="E160" s="41"/>
      <c r="F160" s="219" t="s">
        <v>269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130</v>
      </c>
      <c r="AU160" s="18" t="s">
        <v>85</v>
      </c>
    </row>
    <row r="161" s="13" customFormat="1">
      <c r="A161" s="13"/>
      <c r="B161" s="223"/>
      <c r="C161" s="224"/>
      <c r="D161" s="225" t="s">
        <v>132</v>
      </c>
      <c r="E161" s="226" t="s">
        <v>19</v>
      </c>
      <c r="F161" s="227" t="s">
        <v>270</v>
      </c>
      <c r="G161" s="224"/>
      <c r="H161" s="228">
        <v>72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132</v>
      </c>
      <c r="AU161" s="234" t="s">
        <v>85</v>
      </c>
      <c r="AV161" s="13" t="s">
        <v>85</v>
      </c>
      <c r="AW161" s="13" t="s">
        <v>37</v>
      </c>
      <c r="AX161" s="13" t="s">
        <v>83</v>
      </c>
      <c r="AY161" s="234" t="s">
        <v>121</v>
      </c>
    </row>
    <row r="162" s="2" customFormat="1" ht="24.15" customHeight="1">
      <c r="A162" s="39"/>
      <c r="B162" s="40"/>
      <c r="C162" s="205" t="s">
        <v>271</v>
      </c>
      <c r="D162" s="205" t="s">
        <v>123</v>
      </c>
      <c r="E162" s="206" t="s">
        <v>272</v>
      </c>
      <c r="F162" s="207" t="s">
        <v>273</v>
      </c>
      <c r="G162" s="208" t="s">
        <v>240</v>
      </c>
      <c r="H162" s="209">
        <v>90</v>
      </c>
      <c r="I162" s="210"/>
      <c r="J162" s="211">
        <f>ROUND(I162*H162,2)</f>
        <v>0</v>
      </c>
      <c r="K162" s="207" t="s">
        <v>127</v>
      </c>
      <c r="L162" s="45"/>
      <c r="M162" s="212" t="s">
        <v>19</v>
      </c>
      <c r="N162" s="213" t="s">
        <v>46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128</v>
      </c>
      <c r="AT162" s="216" t="s">
        <v>123</v>
      </c>
      <c r="AU162" s="216" t="s">
        <v>85</v>
      </c>
      <c r="AY162" s="18" t="s">
        <v>121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83</v>
      </c>
      <c r="BK162" s="217">
        <f>ROUND(I162*H162,2)</f>
        <v>0</v>
      </c>
      <c r="BL162" s="18" t="s">
        <v>128</v>
      </c>
      <c r="BM162" s="216" t="s">
        <v>274</v>
      </c>
    </row>
    <row r="163" s="2" customFormat="1">
      <c r="A163" s="39"/>
      <c r="B163" s="40"/>
      <c r="C163" s="41"/>
      <c r="D163" s="218" t="s">
        <v>130</v>
      </c>
      <c r="E163" s="41"/>
      <c r="F163" s="219" t="s">
        <v>275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130</v>
      </c>
      <c r="AU163" s="18" t="s">
        <v>85</v>
      </c>
    </row>
    <row r="164" s="13" customFormat="1">
      <c r="A164" s="13"/>
      <c r="B164" s="223"/>
      <c r="C164" s="224"/>
      <c r="D164" s="225" t="s">
        <v>132</v>
      </c>
      <c r="E164" s="226" t="s">
        <v>19</v>
      </c>
      <c r="F164" s="227" t="s">
        <v>264</v>
      </c>
      <c r="G164" s="224"/>
      <c r="H164" s="228">
        <v>18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132</v>
      </c>
      <c r="AU164" s="234" t="s">
        <v>85</v>
      </c>
      <c r="AV164" s="13" t="s">
        <v>85</v>
      </c>
      <c r="AW164" s="13" t="s">
        <v>37</v>
      </c>
      <c r="AX164" s="13" t="s">
        <v>75</v>
      </c>
      <c r="AY164" s="234" t="s">
        <v>121</v>
      </c>
    </row>
    <row r="165" s="13" customFormat="1">
      <c r="A165" s="13"/>
      <c r="B165" s="223"/>
      <c r="C165" s="224"/>
      <c r="D165" s="225" t="s">
        <v>132</v>
      </c>
      <c r="E165" s="226" t="s">
        <v>19</v>
      </c>
      <c r="F165" s="227" t="s">
        <v>270</v>
      </c>
      <c r="G165" s="224"/>
      <c r="H165" s="228">
        <v>72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132</v>
      </c>
      <c r="AU165" s="234" t="s">
        <v>85</v>
      </c>
      <c r="AV165" s="13" t="s">
        <v>85</v>
      </c>
      <c r="AW165" s="13" t="s">
        <v>37</v>
      </c>
      <c r="AX165" s="13" t="s">
        <v>75</v>
      </c>
      <c r="AY165" s="234" t="s">
        <v>121</v>
      </c>
    </row>
    <row r="166" s="14" customFormat="1">
      <c r="A166" s="14"/>
      <c r="B166" s="245"/>
      <c r="C166" s="246"/>
      <c r="D166" s="225" t="s">
        <v>132</v>
      </c>
      <c r="E166" s="247" t="s">
        <v>19</v>
      </c>
      <c r="F166" s="248" t="s">
        <v>223</v>
      </c>
      <c r="G166" s="246"/>
      <c r="H166" s="249">
        <v>90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132</v>
      </c>
      <c r="AU166" s="255" t="s">
        <v>85</v>
      </c>
      <c r="AV166" s="14" t="s">
        <v>128</v>
      </c>
      <c r="AW166" s="14" t="s">
        <v>37</v>
      </c>
      <c r="AX166" s="14" t="s">
        <v>83</v>
      </c>
      <c r="AY166" s="255" t="s">
        <v>121</v>
      </c>
    </row>
    <row r="167" s="2" customFormat="1" ht="24.15" customHeight="1">
      <c r="A167" s="39"/>
      <c r="B167" s="40"/>
      <c r="C167" s="205" t="s">
        <v>276</v>
      </c>
      <c r="D167" s="205" t="s">
        <v>123</v>
      </c>
      <c r="E167" s="206" t="s">
        <v>277</v>
      </c>
      <c r="F167" s="207" t="s">
        <v>278</v>
      </c>
      <c r="G167" s="208" t="s">
        <v>240</v>
      </c>
      <c r="H167" s="209">
        <v>79</v>
      </c>
      <c r="I167" s="210"/>
      <c r="J167" s="211">
        <f>ROUND(I167*H167,2)</f>
        <v>0</v>
      </c>
      <c r="K167" s="207" t="s">
        <v>127</v>
      </c>
      <c r="L167" s="45"/>
      <c r="M167" s="212" t="s">
        <v>19</v>
      </c>
      <c r="N167" s="213" t="s">
        <v>46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128</v>
      </c>
      <c r="AT167" s="216" t="s">
        <v>123</v>
      </c>
      <c r="AU167" s="216" t="s">
        <v>85</v>
      </c>
      <c r="AY167" s="18" t="s">
        <v>121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83</v>
      </c>
      <c r="BK167" s="217">
        <f>ROUND(I167*H167,2)</f>
        <v>0</v>
      </c>
      <c r="BL167" s="18" t="s">
        <v>128</v>
      </c>
      <c r="BM167" s="216" t="s">
        <v>279</v>
      </c>
    </row>
    <row r="168" s="2" customFormat="1">
      <c r="A168" s="39"/>
      <c r="B168" s="40"/>
      <c r="C168" s="41"/>
      <c r="D168" s="218" t="s">
        <v>130</v>
      </c>
      <c r="E168" s="41"/>
      <c r="F168" s="219" t="s">
        <v>280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130</v>
      </c>
      <c r="AU168" s="18" t="s">
        <v>85</v>
      </c>
    </row>
    <row r="169" s="13" customFormat="1">
      <c r="A169" s="13"/>
      <c r="B169" s="223"/>
      <c r="C169" s="224"/>
      <c r="D169" s="225" t="s">
        <v>132</v>
      </c>
      <c r="E169" s="226" t="s">
        <v>19</v>
      </c>
      <c r="F169" s="227" t="s">
        <v>281</v>
      </c>
      <c r="G169" s="224"/>
      <c r="H169" s="228">
        <v>19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132</v>
      </c>
      <c r="AU169" s="234" t="s">
        <v>85</v>
      </c>
      <c r="AV169" s="13" t="s">
        <v>85</v>
      </c>
      <c r="AW169" s="13" t="s">
        <v>37</v>
      </c>
      <c r="AX169" s="13" t="s">
        <v>75</v>
      </c>
      <c r="AY169" s="234" t="s">
        <v>121</v>
      </c>
    </row>
    <row r="170" s="13" customFormat="1">
      <c r="A170" s="13"/>
      <c r="B170" s="223"/>
      <c r="C170" s="224"/>
      <c r="D170" s="225" t="s">
        <v>132</v>
      </c>
      <c r="E170" s="226" t="s">
        <v>19</v>
      </c>
      <c r="F170" s="227" t="s">
        <v>282</v>
      </c>
      <c r="G170" s="224"/>
      <c r="H170" s="228">
        <v>60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132</v>
      </c>
      <c r="AU170" s="234" t="s">
        <v>85</v>
      </c>
      <c r="AV170" s="13" t="s">
        <v>85</v>
      </c>
      <c r="AW170" s="13" t="s">
        <v>37</v>
      </c>
      <c r="AX170" s="13" t="s">
        <v>75</v>
      </c>
      <c r="AY170" s="234" t="s">
        <v>121</v>
      </c>
    </row>
    <row r="171" s="14" customFormat="1">
      <c r="A171" s="14"/>
      <c r="B171" s="245"/>
      <c r="C171" s="246"/>
      <c r="D171" s="225" t="s">
        <v>132</v>
      </c>
      <c r="E171" s="247" t="s">
        <v>19</v>
      </c>
      <c r="F171" s="248" t="s">
        <v>223</v>
      </c>
      <c r="G171" s="246"/>
      <c r="H171" s="249">
        <v>79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132</v>
      </c>
      <c r="AU171" s="255" t="s">
        <v>85</v>
      </c>
      <c r="AV171" s="14" t="s">
        <v>128</v>
      </c>
      <c r="AW171" s="14" t="s">
        <v>37</v>
      </c>
      <c r="AX171" s="14" t="s">
        <v>83</v>
      </c>
      <c r="AY171" s="255" t="s">
        <v>121</v>
      </c>
    </row>
    <row r="172" s="2" customFormat="1" ht="24.15" customHeight="1">
      <c r="A172" s="39"/>
      <c r="B172" s="40"/>
      <c r="C172" s="205" t="s">
        <v>283</v>
      </c>
      <c r="D172" s="205" t="s">
        <v>123</v>
      </c>
      <c r="E172" s="206" t="s">
        <v>284</v>
      </c>
      <c r="F172" s="207" t="s">
        <v>285</v>
      </c>
      <c r="G172" s="208" t="s">
        <v>240</v>
      </c>
      <c r="H172" s="209">
        <v>79</v>
      </c>
      <c r="I172" s="210"/>
      <c r="J172" s="211">
        <f>ROUND(I172*H172,2)</f>
        <v>0</v>
      </c>
      <c r="K172" s="207" t="s">
        <v>127</v>
      </c>
      <c r="L172" s="45"/>
      <c r="M172" s="212" t="s">
        <v>19</v>
      </c>
      <c r="N172" s="213" t="s">
        <v>46</v>
      </c>
      <c r="O172" s="85"/>
      <c r="P172" s="214">
        <f>O172*H172</f>
        <v>0</v>
      </c>
      <c r="Q172" s="214">
        <v>0.00011</v>
      </c>
      <c r="R172" s="214">
        <f>Q172*H172</f>
        <v>0.0086899999999999998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128</v>
      </c>
      <c r="AT172" s="216" t="s">
        <v>123</v>
      </c>
      <c r="AU172" s="216" t="s">
        <v>85</v>
      </c>
      <c r="AY172" s="18" t="s">
        <v>121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83</v>
      </c>
      <c r="BK172" s="217">
        <f>ROUND(I172*H172,2)</f>
        <v>0</v>
      </c>
      <c r="BL172" s="18" t="s">
        <v>128</v>
      </c>
      <c r="BM172" s="216" t="s">
        <v>286</v>
      </c>
    </row>
    <row r="173" s="2" customFormat="1">
      <c r="A173" s="39"/>
      <c r="B173" s="40"/>
      <c r="C173" s="41"/>
      <c r="D173" s="218" t="s">
        <v>130</v>
      </c>
      <c r="E173" s="41"/>
      <c r="F173" s="219" t="s">
        <v>287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130</v>
      </c>
      <c r="AU173" s="18" t="s">
        <v>85</v>
      </c>
    </row>
    <row r="174" s="13" customFormat="1">
      <c r="A174" s="13"/>
      <c r="B174" s="223"/>
      <c r="C174" s="224"/>
      <c r="D174" s="225" t="s">
        <v>132</v>
      </c>
      <c r="E174" s="226" t="s">
        <v>19</v>
      </c>
      <c r="F174" s="227" t="s">
        <v>288</v>
      </c>
      <c r="G174" s="224"/>
      <c r="H174" s="228">
        <v>19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132</v>
      </c>
      <c r="AU174" s="234" t="s">
        <v>85</v>
      </c>
      <c r="AV174" s="13" t="s">
        <v>85</v>
      </c>
      <c r="AW174" s="13" t="s">
        <v>37</v>
      </c>
      <c r="AX174" s="13" t="s">
        <v>75</v>
      </c>
      <c r="AY174" s="234" t="s">
        <v>121</v>
      </c>
    </row>
    <row r="175" s="13" customFormat="1">
      <c r="A175" s="13"/>
      <c r="B175" s="223"/>
      <c r="C175" s="224"/>
      <c r="D175" s="225" t="s">
        <v>132</v>
      </c>
      <c r="E175" s="226" t="s">
        <v>19</v>
      </c>
      <c r="F175" s="227" t="s">
        <v>289</v>
      </c>
      <c r="G175" s="224"/>
      <c r="H175" s="228">
        <v>60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132</v>
      </c>
      <c r="AU175" s="234" t="s">
        <v>85</v>
      </c>
      <c r="AV175" s="13" t="s">
        <v>85</v>
      </c>
      <c r="AW175" s="13" t="s">
        <v>37</v>
      </c>
      <c r="AX175" s="13" t="s">
        <v>75</v>
      </c>
      <c r="AY175" s="234" t="s">
        <v>121</v>
      </c>
    </row>
    <row r="176" s="14" customFormat="1">
      <c r="A176" s="14"/>
      <c r="B176" s="245"/>
      <c r="C176" s="246"/>
      <c r="D176" s="225" t="s">
        <v>132</v>
      </c>
      <c r="E176" s="247" t="s">
        <v>19</v>
      </c>
      <c r="F176" s="248" t="s">
        <v>223</v>
      </c>
      <c r="G176" s="246"/>
      <c r="H176" s="249">
        <v>79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132</v>
      </c>
      <c r="AU176" s="255" t="s">
        <v>85</v>
      </c>
      <c r="AV176" s="14" t="s">
        <v>128</v>
      </c>
      <c r="AW176" s="14" t="s">
        <v>37</v>
      </c>
      <c r="AX176" s="14" t="s">
        <v>83</v>
      </c>
      <c r="AY176" s="255" t="s">
        <v>121</v>
      </c>
    </row>
    <row r="177" s="2" customFormat="1" ht="37.8" customHeight="1">
      <c r="A177" s="39"/>
      <c r="B177" s="40"/>
      <c r="C177" s="205" t="s">
        <v>290</v>
      </c>
      <c r="D177" s="205" t="s">
        <v>123</v>
      </c>
      <c r="E177" s="206" t="s">
        <v>291</v>
      </c>
      <c r="F177" s="207" t="s">
        <v>292</v>
      </c>
      <c r="G177" s="208" t="s">
        <v>126</v>
      </c>
      <c r="H177" s="209">
        <v>11.25</v>
      </c>
      <c r="I177" s="210"/>
      <c r="J177" s="211">
        <f>ROUND(I177*H177,2)</f>
        <v>0</v>
      </c>
      <c r="K177" s="207" t="s">
        <v>127</v>
      </c>
      <c r="L177" s="45"/>
      <c r="M177" s="212" t="s">
        <v>19</v>
      </c>
      <c r="N177" s="213" t="s">
        <v>46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0.126</v>
      </c>
      <c r="T177" s="215">
        <f>S177*H177</f>
        <v>1.4175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128</v>
      </c>
      <c r="AT177" s="216" t="s">
        <v>123</v>
      </c>
      <c r="AU177" s="216" t="s">
        <v>85</v>
      </c>
      <c r="AY177" s="18" t="s">
        <v>121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83</v>
      </c>
      <c r="BK177" s="217">
        <f>ROUND(I177*H177,2)</f>
        <v>0</v>
      </c>
      <c r="BL177" s="18" t="s">
        <v>128</v>
      </c>
      <c r="BM177" s="216" t="s">
        <v>293</v>
      </c>
    </row>
    <row r="178" s="2" customFormat="1">
      <c r="A178" s="39"/>
      <c r="B178" s="40"/>
      <c r="C178" s="41"/>
      <c r="D178" s="218" t="s">
        <v>130</v>
      </c>
      <c r="E178" s="41"/>
      <c r="F178" s="219" t="s">
        <v>294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130</v>
      </c>
      <c r="AU178" s="18" t="s">
        <v>85</v>
      </c>
    </row>
    <row r="179" s="13" customFormat="1">
      <c r="A179" s="13"/>
      <c r="B179" s="223"/>
      <c r="C179" s="224"/>
      <c r="D179" s="225" t="s">
        <v>132</v>
      </c>
      <c r="E179" s="226" t="s">
        <v>19</v>
      </c>
      <c r="F179" s="227" t="s">
        <v>295</v>
      </c>
      <c r="G179" s="224"/>
      <c r="H179" s="228">
        <v>11.25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132</v>
      </c>
      <c r="AU179" s="234" t="s">
        <v>85</v>
      </c>
      <c r="AV179" s="13" t="s">
        <v>85</v>
      </c>
      <c r="AW179" s="13" t="s">
        <v>37</v>
      </c>
      <c r="AX179" s="13" t="s">
        <v>83</v>
      </c>
      <c r="AY179" s="234" t="s">
        <v>121</v>
      </c>
    </row>
    <row r="180" s="12" customFormat="1" ht="20.88" customHeight="1">
      <c r="A180" s="12"/>
      <c r="B180" s="189"/>
      <c r="C180" s="190"/>
      <c r="D180" s="191" t="s">
        <v>74</v>
      </c>
      <c r="E180" s="203" t="s">
        <v>296</v>
      </c>
      <c r="F180" s="203" t="s">
        <v>297</v>
      </c>
      <c r="G180" s="190"/>
      <c r="H180" s="190"/>
      <c r="I180" s="193"/>
      <c r="J180" s="204">
        <f>BK180</f>
        <v>0</v>
      </c>
      <c r="K180" s="190"/>
      <c r="L180" s="195"/>
      <c r="M180" s="196"/>
      <c r="N180" s="197"/>
      <c r="O180" s="197"/>
      <c r="P180" s="198">
        <f>SUM(P181:P186)</f>
        <v>0</v>
      </c>
      <c r="Q180" s="197"/>
      <c r="R180" s="198">
        <f>SUM(R181:R186)</f>
        <v>0</v>
      </c>
      <c r="S180" s="197"/>
      <c r="T180" s="199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0" t="s">
        <v>83</v>
      </c>
      <c r="AT180" s="201" t="s">
        <v>74</v>
      </c>
      <c r="AU180" s="201" t="s">
        <v>85</v>
      </c>
      <c r="AY180" s="200" t="s">
        <v>121</v>
      </c>
      <c r="BK180" s="202">
        <f>SUM(BK181:BK186)</f>
        <v>0</v>
      </c>
    </row>
    <row r="181" s="2" customFormat="1" ht="24.15" customHeight="1">
      <c r="A181" s="39"/>
      <c r="B181" s="40"/>
      <c r="C181" s="205" t="s">
        <v>298</v>
      </c>
      <c r="D181" s="205" t="s">
        <v>123</v>
      </c>
      <c r="E181" s="206" t="s">
        <v>299</v>
      </c>
      <c r="F181" s="207" t="s">
        <v>300</v>
      </c>
      <c r="G181" s="208" t="s">
        <v>159</v>
      </c>
      <c r="H181" s="209">
        <v>2.5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46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128</v>
      </c>
      <c r="AT181" s="216" t="s">
        <v>123</v>
      </c>
      <c r="AU181" s="216" t="s">
        <v>139</v>
      </c>
      <c r="AY181" s="18" t="s">
        <v>121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128</v>
      </c>
      <c r="BM181" s="216" t="s">
        <v>301</v>
      </c>
    </row>
    <row r="182" s="13" customFormat="1">
      <c r="A182" s="13"/>
      <c r="B182" s="223"/>
      <c r="C182" s="224"/>
      <c r="D182" s="225" t="s">
        <v>132</v>
      </c>
      <c r="E182" s="226" t="s">
        <v>19</v>
      </c>
      <c r="F182" s="227" t="s">
        <v>302</v>
      </c>
      <c r="G182" s="224"/>
      <c r="H182" s="228">
        <v>2.5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132</v>
      </c>
      <c r="AU182" s="234" t="s">
        <v>139</v>
      </c>
      <c r="AV182" s="13" t="s">
        <v>85</v>
      </c>
      <c r="AW182" s="13" t="s">
        <v>37</v>
      </c>
      <c r="AX182" s="13" t="s">
        <v>83</v>
      </c>
      <c r="AY182" s="234" t="s">
        <v>121</v>
      </c>
    </row>
    <row r="183" s="2" customFormat="1" ht="24.15" customHeight="1">
      <c r="A183" s="39"/>
      <c r="B183" s="40"/>
      <c r="C183" s="205" t="s">
        <v>303</v>
      </c>
      <c r="D183" s="205" t="s">
        <v>123</v>
      </c>
      <c r="E183" s="206" t="s">
        <v>304</v>
      </c>
      <c r="F183" s="207" t="s">
        <v>305</v>
      </c>
      <c r="G183" s="208" t="s">
        <v>159</v>
      </c>
      <c r="H183" s="209">
        <v>27.5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46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128</v>
      </c>
      <c r="AT183" s="216" t="s">
        <v>123</v>
      </c>
      <c r="AU183" s="216" t="s">
        <v>139</v>
      </c>
      <c r="AY183" s="18" t="s">
        <v>121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83</v>
      </c>
      <c r="BK183" s="217">
        <f>ROUND(I183*H183,2)</f>
        <v>0</v>
      </c>
      <c r="BL183" s="18" t="s">
        <v>128</v>
      </c>
      <c r="BM183" s="216" t="s">
        <v>306</v>
      </c>
    </row>
    <row r="184" s="13" customFormat="1">
      <c r="A184" s="13"/>
      <c r="B184" s="223"/>
      <c r="C184" s="224"/>
      <c r="D184" s="225" t="s">
        <v>132</v>
      </c>
      <c r="E184" s="226" t="s">
        <v>19</v>
      </c>
      <c r="F184" s="227" t="s">
        <v>307</v>
      </c>
      <c r="G184" s="224"/>
      <c r="H184" s="228">
        <v>27.5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132</v>
      </c>
      <c r="AU184" s="234" t="s">
        <v>139</v>
      </c>
      <c r="AV184" s="13" t="s">
        <v>85</v>
      </c>
      <c r="AW184" s="13" t="s">
        <v>37</v>
      </c>
      <c r="AX184" s="13" t="s">
        <v>83</v>
      </c>
      <c r="AY184" s="234" t="s">
        <v>121</v>
      </c>
    </row>
    <row r="185" s="2" customFormat="1" ht="16.5" customHeight="1">
      <c r="A185" s="39"/>
      <c r="B185" s="40"/>
      <c r="C185" s="205" t="s">
        <v>308</v>
      </c>
      <c r="D185" s="205" t="s">
        <v>123</v>
      </c>
      <c r="E185" s="206" t="s">
        <v>309</v>
      </c>
      <c r="F185" s="207" t="s">
        <v>310</v>
      </c>
      <c r="G185" s="208" t="s">
        <v>159</v>
      </c>
      <c r="H185" s="209">
        <v>2.5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46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128</v>
      </c>
      <c r="AT185" s="216" t="s">
        <v>123</v>
      </c>
      <c r="AU185" s="216" t="s">
        <v>139</v>
      </c>
      <c r="AY185" s="18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83</v>
      </c>
      <c r="BK185" s="217">
        <f>ROUND(I185*H185,2)</f>
        <v>0</v>
      </c>
      <c r="BL185" s="18" t="s">
        <v>128</v>
      </c>
      <c r="BM185" s="216" t="s">
        <v>311</v>
      </c>
    </row>
    <row r="186" s="13" customFormat="1">
      <c r="A186" s="13"/>
      <c r="B186" s="223"/>
      <c r="C186" s="224"/>
      <c r="D186" s="225" t="s">
        <v>132</v>
      </c>
      <c r="E186" s="226" t="s">
        <v>19</v>
      </c>
      <c r="F186" s="227" t="s">
        <v>302</v>
      </c>
      <c r="G186" s="224"/>
      <c r="H186" s="228">
        <v>2.5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132</v>
      </c>
      <c r="AU186" s="234" t="s">
        <v>139</v>
      </c>
      <c r="AV186" s="13" t="s">
        <v>85</v>
      </c>
      <c r="AW186" s="13" t="s">
        <v>37</v>
      </c>
      <c r="AX186" s="13" t="s">
        <v>83</v>
      </c>
      <c r="AY186" s="234" t="s">
        <v>121</v>
      </c>
    </row>
    <row r="187" s="12" customFormat="1" ht="22.8" customHeight="1">
      <c r="A187" s="12"/>
      <c r="B187" s="189"/>
      <c r="C187" s="190"/>
      <c r="D187" s="191" t="s">
        <v>74</v>
      </c>
      <c r="E187" s="203" t="s">
        <v>312</v>
      </c>
      <c r="F187" s="203" t="s">
        <v>313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SUM(P188:P207)</f>
        <v>0</v>
      </c>
      <c r="Q187" s="197"/>
      <c r="R187" s="198">
        <f>SUM(R188:R207)</f>
        <v>0</v>
      </c>
      <c r="S187" s="197"/>
      <c r="T187" s="199">
        <f>SUM(T188:T207)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83</v>
      </c>
      <c r="AT187" s="201" t="s">
        <v>74</v>
      </c>
      <c r="AU187" s="201" t="s">
        <v>83</v>
      </c>
      <c r="AY187" s="200" t="s">
        <v>121</v>
      </c>
      <c r="BK187" s="202">
        <f>SUM(BK188:BK207)</f>
        <v>0</v>
      </c>
    </row>
    <row r="188" s="2" customFormat="1" ht="24.15" customHeight="1">
      <c r="A188" s="39"/>
      <c r="B188" s="40"/>
      <c r="C188" s="205" t="s">
        <v>314</v>
      </c>
      <c r="D188" s="205" t="s">
        <v>123</v>
      </c>
      <c r="E188" s="206" t="s">
        <v>315</v>
      </c>
      <c r="F188" s="207" t="s">
        <v>316</v>
      </c>
      <c r="G188" s="208" t="s">
        <v>159</v>
      </c>
      <c r="H188" s="209">
        <v>100.02800000000001</v>
      </c>
      <c r="I188" s="210"/>
      <c r="J188" s="211">
        <f>ROUND(I188*H188,2)</f>
        <v>0</v>
      </c>
      <c r="K188" s="207" t="s">
        <v>127</v>
      </c>
      <c r="L188" s="45"/>
      <c r="M188" s="212" t="s">
        <v>19</v>
      </c>
      <c r="N188" s="213" t="s">
        <v>46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128</v>
      </c>
      <c r="AT188" s="216" t="s">
        <v>123</v>
      </c>
      <c r="AU188" s="216" t="s">
        <v>85</v>
      </c>
      <c r="AY188" s="18" t="s">
        <v>121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128</v>
      </c>
      <c r="BM188" s="216" t="s">
        <v>317</v>
      </c>
    </row>
    <row r="189" s="2" customFormat="1">
      <c r="A189" s="39"/>
      <c r="B189" s="40"/>
      <c r="C189" s="41"/>
      <c r="D189" s="218" t="s">
        <v>130</v>
      </c>
      <c r="E189" s="41"/>
      <c r="F189" s="219" t="s">
        <v>318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130</v>
      </c>
      <c r="AU189" s="18" t="s">
        <v>85</v>
      </c>
    </row>
    <row r="190" s="13" customFormat="1">
      <c r="A190" s="13"/>
      <c r="B190" s="223"/>
      <c r="C190" s="224"/>
      <c r="D190" s="225" t="s">
        <v>132</v>
      </c>
      <c r="E190" s="226" t="s">
        <v>19</v>
      </c>
      <c r="F190" s="227" t="s">
        <v>319</v>
      </c>
      <c r="G190" s="224"/>
      <c r="H190" s="228">
        <v>34.478000000000002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132</v>
      </c>
      <c r="AU190" s="234" t="s">
        <v>85</v>
      </c>
      <c r="AV190" s="13" t="s">
        <v>85</v>
      </c>
      <c r="AW190" s="13" t="s">
        <v>37</v>
      </c>
      <c r="AX190" s="13" t="s">
        <v>75</v>
      </c>
      <c r="AY190" s="234" t="s">
        <v>121</v>
      </c>
    </row>
    <row r="191" s="13" customFormat="1">
      <c r="A191" s="13"/>
      <c r="B191" s="223"/>
      <c r="C191" s="224"/>
      <c r="D191" s="225" t="s">
        <v>132</v>
      </c>
      <c r="E191" s="226" t="s">
        <v>19</v>
      </c>
      <c r="F191" s="227" t="s">
        <v>320</v>
      </c>
      <c r="G191" s="224"/>
      <c r="H191" s="228">
        <v>65.549999999999997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132</v>
      </c>
      <c r="AU191" s="234" t="s">
        <v>85</v>
      </c>
      <c r="AV191" s="13" t="s">
        <v>85</v>
      </c>
      <c r="AW191" s="13" t="s">
        <v>37</v>
      </c>
      <c r="AX191" s="13" t="s">
        <v>75</v>
      </c>
      <c r="AY191" s="234" t="s">
        <v>121</v>
      </c>
    </row>
    <row r="192" s="14" customFormat="1">
      <c r="A192" s="14"/>
      <c r="B192" s="245"/>
      <c r="C192" s="246"/>
      <c r="D192" s="225" t="s">
        <v>132</v>
      </c>
      <c r="E192" s="247" t="s">
        <v>19</v>
      </c>
      <c r="F192" s="248" t="s">
        <v>223</v>
      </c>
      <c r="G192" s="246"/>
      <c r="H192" s="249">
        <v>100.02799999999999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132</v>
      </c>
      <c r="AU192" s="255" t="s">
        <v>85</v>
      </c>
      <c r="AV192" s="14" t="s">
        <v>128</v>
      </c>
      <c r="AW192" s="14" t="s">
        <v>37</v>
      </c>
      <c r="AX192" s="14" t="s">
        <v>83</v>
      </c>
      <c r="AY192" s="255" t="s">
        <v>121</v>
      </c>
    </row>
    <row r="193" s="2" customFormat="1" ht="24.15" customHeight="1">
      <c r="A193" s="39"/>
      <c r="B193" s="40"/>
      <c r="C193" s="205" t="s">
        <v>321</v>
      </c>
      <c r="D193" s="205" t="s">
        <v>123</v>
      </c>
      <c r="E193" s="206" t="s">
        <v>322</v>
      </c>
      <c r="F193" s="207" t="s">
        <v>305</v>
      </c>
      <c r="G193" s="208" t="s">
        <v>159</v>
      </c>
      <c r="H193" s="209">
        <v>1127.808</v>
      </c>
      <c r="I193" s="210"/>
      <c r="J193" s="211">
        <f>ROUND(I193*H193,2)</f>
        <v>0</v>
      </c>
      <c r="K193" s="207" t="s">
        <v>127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128</v>
      </c>
      <c r="AT193" s="216" t="s">
        <v>123</v>
      </c>
      <c r="AU193" s="216" t="s">
        <v>85</v>
      </c>
      <c r="AY193" s="18" t="s">
        <v>121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128</v>
      </c>
      <c r="BM193" s="216" t="s">
        <v>323</v>
      </c>
    </row>
    <row r="194" s="2" customFormat="1">
      <c r="A194" s="39"/>
      <c r="B194" s="40"/>
      <c r="C194" s="41"/>
      <c r="D194" s="218" t="s">
        <v>130</v>
      </c>
      <c r="E194" s="41"/>
      <c r="F194" s="219" t="s">
        <v>324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130</v>
      </c>
      <c r="AU194" s="18" t="s">
        <v>85</v>
      </c>
    </row>
    <row r="195" s="13" customFormat="1">
      <c r="A195" s="13"/>
      <c r="B195" s="223"/>
      <c r="C195" s="224"/>
      <c r="D195" s="225" t="s">
        <v>132</v>
      </c>
      <c r="E195" s="226" t="s">
        <v>19</v>
      </c>
      <c r="F195" s="227" t="s">
        <v>307</v>
      </c>
      <c r="G195" s="224"/>
      <c r="H195" s="228">
        <v>27.5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132</v>
      </c>
      <c r="AU195" s="234" t="s">
        <v>85</v>
      </c>
      <c r="AV195" s="13" t="s">
        <v>85</v>
      </c>
      <c r="AW195" s="13" t="s">
        <v>37</v>
      </c>
      <c r="AX195" s="13" t="s">
        <v>75</v>
      </c>
      <c r="AY195" s="234" t="s">
        <v>121</v>
      </c>
    </row>
    <row r="196" s="13" customFormat="1">
      <c r="A196" s="13"/>
      <c r="B196" s="223"/>
      <c r="C196" s="224"/>
      <c r="D196" s="225" t="s">
        <v>132</v>
      </c>
      <c r="E196" s="226" t="s">
        <v>19</v>
      </c>
      <c r="F196" s="227" t="s">
        <v>325</v>
      </c>
      <c r="G196" s="224"/>
      <c r="H196" s="228">
        <v>379.25799999999998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132</v>
      </c>
      <c r="AU196" s="234" t="s">
        <v>85</v>
      </c>
      <c r="AV196" s="13" t="s">
        <v>85</v>
      </c>
      <c r="AW196" s="13" t="s">
        <v>37</v>
      </c>
      <c r="AX196" s="13" t="s">
        <v>75</v>
      </c>
      <c r="AY196" s="234" t="s">
        <v>121</v>
      </c>
    </row>
    <row r="197" s="13" customFormat="1">
      <c r="A197" s="13"/>
      <c r="B197" s="223"/>
      <c r="C197" s="224"/>
      <c r="D197" s="225" t="s">
        <v>132</v>
      </c>
      <c r="E197" s="226" t="s">
        <v>19</v>
      </c>
      <c r="F197" s="227" t="s">
        <v>326</v>
      </c>
      <c r="G197" s="224"/>
      <c r="H197" s="228">
        <v>721.04999999999995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132</v>
      </c>
      <c r="AU197" s="234" t="s">
        <v>85</v>
      </c>
      <c r="AV197" s="13" t="s">
        <v>85</v>
      </c>
      <c r="AW197" s="13" t="s">
        <v>37</v>
      </c>
      <c r="AX197" s="13" t="s">
        <v>75</v>
      </c>
      <c r="AY197" s="234" t="s">
        <v>121</v>
      </c>
    </row>
    <row r="198" s="14" customFormat="1">
      <c r="A198" s="14"/>
      <c r="B198" s="245"/>
      <c r="C198" s="246"/>
      <c r="D198" s="225" t="s">
        <v>132</v>
      </c>
      <c r="E198" s="247" t="s">
        <v>19</v>
      </c>
      <c r="F198" s="248" t="s">
        <v>223</v>
      </c>
      <c r="G198" s="246"/>
      <c r="H198" s="249">
        <v>1127.808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132</v>
      </c>
      <c r="AU198" s="255" t="s">
        <v>85</v>
      </c>
      <c r="AV198" s="14" t="s">
        <v>128</v>
      </c>
      <c r="AW198" s="14" t="s">
        <v>37</v>
      </c>
      <c r="AX198" s="14" t="s">
        <v>83</v>
      </c>
      <c r="AY198" s="255" t="s">
        <v>121</v>
      </c>
    </row>
    <row r="199" s="2" customFormat="1" ht="24.15" customHeight="1">
      <c r="A199" s="39"/>
      <c r="B199" s="40"/>
      <c r="C199" s="205" t="s">
        <v>327</v>
      </c>
      <c r="D199" s="205" t="s">
        <v>123</v>
      </c>
      <c r="E199" s="206" t="s">
        <v>328</v>
      </c>
      <c r="F199" s="207" t="s">
        <v>329</v>
      </c>
      <c r="G199" s="208" t="s">
        <v>159</v>
      </c>
      <c r="H199" s="209">
        <v>34.478000000000002</v>
      </c>
      <c r="I199" s="210"/>
      <c r="J199" s="211">
        <f>ROUND(I199*H199,2)</f>
        <v>0</v>
      </c>
      <c r="K199" s="207" t="s">
        <v>127</v>
      </c>
      <c r="L199" s="45"/>
      <c r="M199" s="212" t="s">
        <v>19</v>
      </c>
      <c r="N199" s="213" t="s">
        <v>46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128</v>
      </c>
      <c r="AT199" s="216" t="s">
        <v>123</v>
      </c>
      <c r="AU199" s="216" t="s">
        <v>85</v>
      </c>
      <c r="AY199" s="18" t="s">
        <v>121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128</v>
      </c>
      <c r="BM199" s="216" t="s">
        <v>330</v>
      </c>
    </row>
    <row r="200" s="2" customFormat="1">
      <c r="A200" s="39"/>
      <c r="B200" s="40"/>
      <c r="C200" s="41"/>
      <c r="D200" s="218" t="s">
        <v>130</v>
      </c>
      <c r="E200" s="41"/>
      <c r="F200" s="219" t="s">
        <v>331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130</v>
      </c>
      <c r="AU200" s="18" t="s">
        <v>85</v>
      </c>
    </row>
    <row r="201" s="13" customFormat="1">
      <c r="A201" s="13"/>
      <c r="B201" s="223"/>
      <c r="C201" s="224"/>
      <c r="D201" s="225" t="s">
        <v>132</v>
      </c>
      <c r="E201" s="226" t="s">
        <v>19</v>
      </c>
      <c r="F201" s="227" t="s">
        <v>319</v>
      </c>
      <c r="G201" s="224"/>
      <c r="H201" s="228">
        <v>34.478000000000002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132</v>
      </c>
      <c r="AU201" s="234" t="s">
        <v>85</v>
      </c>
      <c r="AV201" s="13" t="s">
        <v>85</v>
      </c>
      <c r="AW201" s="13" t="s">
        <v>37</v>
      </c>
      <c r="AX201" s="13" t="s">
        <v>83</v>
      </c>
      <c r="AY201" s="234" t="s">
        <v>121</v>
      </c>
    </row>
    <row r="202" s="2" customFormat="1" ht="24.15" customHeight="1">
      <c r="A202" s="39"/>
      <c r="B202" s="40"/>
      <c r="C202" s="205" t="s">
        <v>332</v>
      </c>
      <c r="D202" s="205" t="s">
        <v>123</v>
      </c>
      <c r="E202" s="206" t="s">
        <v>333</v>
      </c>
      <c r="F202" s="207" t="s">
        <v>334</v>
      </c>
      <c r="G202" s="208" t="s">
        <v>159</v>
      </c>
      <c r="H202" s="209">
        <v>2.5</v>
      </c>
      <c r="I202" s="210"/>
      <c r="J202" s="211">
        <f>ROUND(I202*H202,2)</f>
        <v>0</v>
      </c>
      <c r="K202" s="207" t="s">
        <v>127</v>
      </c>
      <c r="L202" s="45"/>
      <c r="M202" s="212" t="s">
        <v>19</v>
      </c>
      <c r="N202" s="213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128</v>
      </c>
      <c r="AT202" s="216" t="s">
        <v>123</v>
      </c>
      <c r="AU202" s="216" t="s">
        <v>85</v>
      </c>
      <c r="AY202" s="18" t="s">
        <v>121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128</v>
      </c>
      <c r="BM202" s="216" t="s">
        <v>335</v>
      </c>
    </row>
    <row r="203" s="2" customFormat="1">
      <c r="A203" s="39"/>
      <c r="B203" s="40"/>
      <c r="C203" s="41"/>
      <c r="D203" s="218" t="s">
        <v>130</v>
      </c>
      <c r="E203" s="41"/>
      <c r="F203" s="219" t="s">
        <v>336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130</v>
      </c>
      <c r="AU203" s="18" t="s">
        <v>85</v>
      </c>
    </row>
    <row r="204" s="13" customFormat="1">
      <c r="A204" s="13"/>
      <c r="B204" s="223"/>
      <c r="C204" s="224"/>
      <c r="D204" s="225" t="s">
        <v>132</v>
      </c>
      <c r="E204" s="226" t="s">
        <v>19</v>
      </c>
      <c r="F204" s="227" t="s">
        <v>302</v>
      </c>
      <c r="G204" s="224"/>
      <c r="H204" s="228">
        <v>2.5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132</v>
      </c>
      <c r="AU204" s="234" t="s">
        <v>85</v>
      </c>
      <c r="AV204" s="13" t="s">
        <v>85</v>
      </c>
      <c r="AW204" s="13" t="s">
        <v>37</v>
      </c>
      <c r="AX204" s="13" t="s">
        <v>83</v>
      </c>
      <c r="AY204" s="234" t="s">
        <v>121</v>
      </c>
    </row>
    <row r="205" s="2" customFormat="1" ht="24.15" customHeight="1">
      <c r="A205" s="39"/>
      <c r="B205" s="40"/>
      <c r="C205" s="205" t="s">
        <v>337</v>
      </c>
      <c r="D205" s="205" t="s">
        <v>123</v>
      </c>
      <c r="E205" s="206" t="s">
        <v>338</v>
      </c>
      <c r="F205" s="207" t="s">
        <v>339</v>
      </c>
      <c r="G205" s="208" t="s">
        <v>159</v>
      </c>
      <c r="H205" s="209">
        <v>65.549999999999997</v>
      </c>
      <c r="I205" s="210"/>
      <c r="J205" s="211">
        <f>ROUND(I205*H205,2)</f>
        <v>0</v>
      </c>
      <c r="K205" s="207" t="s">
        <v>127</v>
      </c>
      <c r="L205" s="45"/>
      <c r="M205" s="212" t="s">
        <v>19</v>
      </c>
      <c r="N205" s="213" t="s">
        <v>46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128</v>
      </c>
      <c r="AT205" s="216" t="s">
        <v>123</v>
      </c>
      <c r="AU205" s="216" t="s">
        <v>85</v>
      </c>
      <c r="AY205" s="18" t="s">
        <v>121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83</v>
      </c>
      <c r="BK205" s="217">
        <f>ROUND(I205*H205,2)</f>
        <v>0</v>
      </c>
      <c r="BL205" s="18" t="s">
        <v>128</v>
      </c>
      <c r="BM205" s="216" t="s">
        <v>340</v>
      </c>
    </row>
    <row r="206" s="2" customFormat="1">
      <c r="A206" s="39"/>
      <c r="B206" s="40"/>
      <c r="C206" s="41"/>
      <c r="D206" s="218" t="s">
        <v>130</v>
      </c>
      <c r="E206" s="41"/>
      <c r="F206" s="219" t="s">
        <v>341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130</v>
      </c>
      <c r="AU206" s="18" t="s">
        <v>85</v>
      </c>
    </row>
    <row r="207" s="13" customFormat="1">
      <c r="A207" s="13"/>
      <c r="B207" s="223"/>
      <c r="C207" s="224"/>
      <c r="D207" s="225" t="s">
        <v>132</v>
      </c>
      <c r="E207" s="226" t="s">
        <v>19</v>
      </c>
      <c r="F207" s="227" t="s">
        <v>320</v>
      </c>
      <c r="G207" s="224"/>
      <c r="H207" s="228">
        <v>65.549999999999997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132</v>
      </c>
      <c r="AU207" s="234" t="s">
        <v>85</v>
      </c>
      <c r="AV207" s="13" t="s">
        <v>85</v>
      </c>
      <c r="AW207" s="13" t="s">
        <v>37</v>
      </c>
      <c r="AX207" s="13" t="s">
        <v>83</v>
      </c>
      <c r="AY207" s="234" t="s">
        <v>121</v>
      </c>
    </row>
    <row r="208" s="12" customFormat="1" ht="22.8" customHeight="1">
      <c r="A208" s="12"/>
      <c r="B208" s="189"/>
      <c r="C208" s="190"/>
      <c r="D208" s="191" t="s">
        <v>74</v>
      </c>
      <c r="E208" s="203" t="s">
        <v>342</v>
      </c>
      <c r="F208" s="203" t="s">
        <v>343</v>
      </c>
      <c r="G208" s="190"/>
      <c r="H208" s="190"/>
      <c r="I208" s="193"/>
      <c r="J208" s="204">
        <f>BK208</f>
        <v>0</v>
      </c>
      <c r="K208" s="190"/>
      <c r="L208" s="195"/>
      <c r="M208" s="196"/>
      <c r="N208" s="197"/>
      <c r="O208" s="197"/>
      <c r="P208" s="198">
        <f>SUM(P209:P210)</f>
        <v>0</v>
      </c>
      <c r="Q208" s="197"/>
      <c r="R208" s="198">
        <f>SUM(R209:R210)</f>
        <v>0</v>
      </c>
      <c r="S208" s="197"/>
      <c r="T208" s="199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0" t="s">
        <v>83</v>
      </c>
      <c r="AT208" s="201" t="s">
        <v>74</v>
      </c>
      <c r="AU208" s="201" t="s">
        <v>83</v>
      </c>
      <c r="AY208" s="200" t="s">
        <v>121</v>
      </c>
      <c r="BK208" s="202">
        <f>SUM(BK209:BK210)</f>
        <v>0</v>
      </c>
    </row>
    <row r="209" s="2" customFormat="1" ht="24.15" customHeight="1">
      <c r="A209" s="39"/>
      <c r="B209" s="40"/>
      <c r="C209" s="205" t="s">
        <v>344</v>
      </c>
      <c r="D209" s="205" t="s">
        <v>123</v>
      </c>
      <c r="E209" s="206" t="s">
        <v>345</v>
      </c>
      <c r="F209" s="207" t="s">
        <v>346</v>
      </c>
      <c r="G209" s="208" t="s">
        <v>159</v>
      </c>
      <c r="H209" s="209">
        <v>77.085999999999999</v>
      </c>
      <c r="I209" s="210"/>
      <c r="J209" s="211">
        <f>ROUND(I209*H209,2)</f>
        <v>0</v>
      </c>
      <c r="K209" s="207" t="s">
        <v>127</v>
      </c>
      <c r="L209" s="45"/>
      <c r="M209" s="212" t="s">
        <v>19</v>
      </c>
      <c r="N209" s="213" t="s">
        <v>46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128</v>
      </c>
      <c r="AT209" s="216" t="s">
        <v>123</v>
      </c>
      <c r="AU209" s="216" t="s">
        <v>85</v>
      </c>
      <c r="AY209" s="18" t="s">
        <v>121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83</v>
      </c>
      <c r="BK209" s="217">
        <f>ROUND(I209*H209,2)</f>
        <v>0</v>
      </c>
      <c r="BL209" s="18" t="s">
        <v>128</v>
      </c>
      <c r="BM209" s="216" t="s">
        <v>347</v>
      </c>
    </row>
    <row r="210" s="2" customFormat="1">
      <c r="A210" s="39"/>
      <c r="B210" s="40"/>
      <c r="C210" s="41"/>
      <c r="D210" s="218" t="s">
        <v>130</v>
      </c>
      <c r="E210" s="41"/>
      <c r="F210" s="219" t="s">
        <v>348</v>
      </c>
      <c r="G210" s="41"/>
      <c r="H210" s="41"/>
      <c r="I210" s="220"/>
      <c r="J210" s="41"/>
      <c r="K210" s="41"/>
      <c r="L210" s="45"/>
      <c r="M210" s="256"/>
      <c r="N210" s="257"/>
      <c r="O210" s="258"/>
      <c r="P210" s="258"/>
      <c r="Q210" s="258"/>
      <c r="R210" s="258"/>
      <c r="S210" s="258"/>
      <c r="T210" s="25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130</v>
      </c>
      <c r="AU210" s="18" t="s">
        <v>85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mkbH3ZgpRe5nJPI2Ooq0fmVzVOkCqp3CuVtau7Aasi/kBUgSYrmq+NcbGSmwlBi7Pn6zBZV8zR/ZPthPB/yTVg==" hashValue="p4H6Uww26oyysmMo+NrSYjMe37pVg9EzVFLEz8VJa+K1tm/Yq5iIpbXNHnUTSd7aR4sLftTEoxiefhKV0ljdWA==" algorithmName="SHA-512" password="CC35"/>
  <autoFilter ref="C88:K21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3107322"/>
    <hyperlink ref="F96" r:id="rId2" display="https://podminky.urs.cz/item/CS_URS_2024_02/113154518"/>
    <hyperlink ref="F99" r:id="rId3" display="https://podminky.urs.cz/item/CS_URS_2024_02/129951121"/>
    <hyperlink ref="F102" r:id="rId4" display="https://podminky.urs.cz/item/CS_URS_2024_02/175111101"/>
    <hyperlink ref="F109" r:id="rId5" display="https://podminky.urs.cz/item/CS_URS_2024_02/273322511"/>
    <hyperlink ref="F112" r:id="rId6" display="https://podminky.urs.cz/item/CS_URS_2024_02/274362021"/>
    <hyperlink ref="F115" r:id="rId7" display="https://podminky.urs.cz/item/CS_URS_2024_02/275321411"/>
    <hyperlink ref="F119" r:id="rId8" display="https://podminky.urs.cz/item/CS_URS_2024_02/451573111"/>
    <hyperlink ref="F123" r:id="rId9" display="https://podminky.urs.cz/item/CS_URS_2024_02/565166112"/>
    <hyperlink ref="F126" r:id="rId10" display="https://podminky.urs.cz/item/CS_URS_2024_02/569903311"/>
    <hyperlink ref="F131" r:id="rId11" display="https://podminky.urs.cz/item/CS_URS_2024_02/569931132"/>
    <hyperlink ref="F133" r:id="rId12" display="https://podminky.urs.cz/item/CS_URS_2024_02/573191111"/>
    <hyperlink ref="F135" r:id="rId13" display="https://podminky.urs.cz/item/CS_URS_2024_02/573211109"/>
    <hyperlink ref="F140" r:id="rId14" display="https://podminky.urs.cz/item/CS_URS_2024_02/577134031"/>
    <hyperlink ref="F143" r:id="rId15" display="https://podminky.urs.cz/item/CS_URS_2024_02/577155142"/>
    <hyperlink ref="F147" r:id="rId16" display="https://podminky.urs.cz/item/CS_URS_2024_02/871370310"/>
    <hyperlink ref="F157" r:id="rId17" display="https://podminky.urs.cz/item/CS_URS_2024_02/915111122"/>
    <hyperlink ref="F160" r:id="rId18" display="https://podminky.urs.cz/item/CS_URS_2024_02/915121112"/>
    <hyperlink ref="F163" r:id="rId19" display="https://podminky.urs.cz/item/CS_URS_2024_02/915611111"/>
    <hyperlink ref="F168" r:id="rId20" display="https://podminky.urs.cz/item/CS_URS_2024_02/919111213"/>
    <hyperlink ref="F173" r:id="rId21" display="https://podminky.urs.cz/item/CS_URS_2024_02/919122112"/>
    <hyperlink ref="F178" r:id="rId22" display="https://podminky.urs.cz/item/CS_URS_2024_02/938909611"/>
    <hyperlink ref="F189" r:id="rId23" display="https://podminky.urs.cz/item/CS_URS_2024_02/997221551"/>
    <hyperlink ref="F194" r:id="rId24" display="https://podminky.urs.cz/item/CS_URS_2024_02/997221559"/>
    <hyperlink ref="F200" r:id="rId25" display="https://podminky.urs.cz/item/CS_URS_2024_02/997221655"/>
    <hyperlink ref="F203" r:id="rId26" display="https://podminky.urs.cz/item/CS_URS_2024_02/997221861"/>
    <hyperlink ref="F206" r:id="rId27" display="https://podminky.urs.cz/item/CS_URS_2024_02/997221875"/>
    <hyperlink ref="F210" r:id="rId28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části komunikace v ul. Antonína Dvořáka, Kolín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ROUND((SUM(BE80:BE84)),  2)</f>
        <v>0</v>
      </c>
      <c r="G33" s="39"/>
      <c r="H33" s="39"/>
      <c r="I33" s="149">
        <v>0.20999999999999999</v>
      </c>
      <c r="J33" s="148">
        <f>ROUND(((SUM(BE80:BE84))*I33),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ROUND((SUM(BF80:BF84)),  2)</f>
        <v>0</v>
      </c>
      <c r="G34" s="39"/>
      <c r="H34" s="39"/>
      <c r="I34" s="149">
        <v>0.12</v>
      </c>
      <c r="J34" s="148">
        <f>ROUND(((SUM(BF80:BF84))*I34),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ROUND((SUM(BG80:BG84)),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ROUND((SUM(BH80:BH84)),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ROUND((SUM(BI80:BI84)),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části komunikace v ul. Antonína Dvořáka, Kolín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059/2024_2 -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ul. Antonína Dvořáka</v>
      </c>
      <c r="G52" s="41"/>
      <c r="H52" s="41"/>
      <c r="I52" s="33" t="s">
        <v>23</v>
      </c>
      <c r="J52" s="73" t="str">
        <f>IF(J12="","",J12)</f>
        <v>13. 11. 2024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</v>
      </c>
      <c r="G54" s="41"/>
      <c r="H54" s="41"/>
      <c r="I54" s="33" t="s">
        <v>33</v>
      </c>
      <c r="J54" s="37" t="str">
        <f>E21</f>
        <v>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DI PROJEKT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350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106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Rekonstrukce části komunikace v ul. Antonína Dvořáka, Kolín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059/2024_2 -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ul. Antonína Dvořáka</v>
      </c>
      <c r="G74" s="41"/>
      <c r="H74" s="41"/>
      <c r="I74" s="33" t="s">
        <v>23</v>
      </c>
      <c r="J74" s="73" t="str">
        <f>IF(J12="","",J12)</f>
        <v>13. 11. 2024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Město Kolín</v>
      </c>
      <c r="G76" s="41"/>
      <c r="H76" s="41"/>
      <c r="I76" s="33" t="s">
        <v>33</v>
      </c>
      <c r="J76" s="37" t="str">
        <f>E21</f>
        <v>DI PROJEKT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DI PROJEKT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8"/>
      <c r="B79" s="179"/>
      <c r="C79" s="180" t="s">
        <v>107</v>
      </c>
      <c r="D79" s="181" t="s">
        <v>60</v>
      </c>
      <c r="E79" s="181" t="s">
        <v>56</v>
      </c>
      <c r="F79" s="181" t="s">
        <v>57</v>
      </c>
      <c r="G79" s="181" t="s">
        <v>108</v>
      </c>
      <c r="H79" s="181" t="s">
        <v>109</v>
      </c>
      <c r="I79" s="181" t="s">
        <v>110</v>
      </c>
      <c r="J79" s="181" t="s">
        <v>94</v>
      </c>
      <c r="K79" s="182" t="s">
        <v>111</v>
      </c>
      <c r="L79" s="183"/>
      <c r="M79" s="93" t="s">
        <v>19</v>
      </c>
      <c r="N79" s="94" t="s">
        <v>45</v>
      </c>
      <c r="O79" s="94" t="s">
        <v>112</v>
      </c>
      <c r="P79" s="94" t="s">
        <v>113</v>
      </c>
      <c r="Q79" s="94" t="s">
        <v>114</v>
      </c>
      <c r="R79" s="94" t="s">
        <v>115</v>
      </c>
      <c r="S79" s="94" t="s">
        <v>116</v>
      </c>
      <c r="T79" s="95" t="s">
        <v>117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9"/>
      <c r="B80" s="40"/>
      <c r="C80" s="100" t="s">
        <v>118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</f>
        <v>0</v>
      </c>
      <c r="Q80" s="97"/>
      <c r="R80" s="186">
        <f>R81</f>
        <v>0</v>
      </c>
      <c r="S80" s="97"/>
      <c r="T80" s="187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95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74</v>
      </c>
      <c r="E81" s="192" t="s">
        <v>351</v>
      </c>
      <c r="F81" s="192" t="s">
        <v>87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SUM(P82:P84)</f>
        <v>0</v>
      </c>
      <c r="Q81" s="197"/>
      <c r="R81" s="198">
        <f>SUM(R82:R84)</f>
        <v>0</v>
      </c>
      <c r="S81" s="197"/>
      <c r="T81" s="199">
        <f>SUM(T82:T84)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149</v>
      </c>
      <c r="AT81" s="201" t="s">
        <v>74</v>
      </c>
      <c r="AU81" s="201" t="s">
        <v>75</v>
      </c>
      <c r="AY81" s="200" t="s">
        <v>121</v>
      </c>
      <c r="BK81" s="202">
        <f>SUM(BK82:BK84)</f>
        <v>0</v>
      </c>
    </row>
    <row r="82" s="2" customFormat="1" ht="16.5" customHeight="1">
      <c r="A82" s="39"/>
      <c r="B82" s="40"/>
      <c r="C82" s="205" t="s">
        <v>83</v>
      </c>
      <c r="D82" s="205" t="s">
        <v>123</v>
      </c>
      <c r="E82" s="206" t="s">
        <v>352</v>
      </c>
      <c r="F82" s="207" t="s">
        <v>353</v>
      </c>
      <c r="G82" s="208" t="s">
        <v>354</v>
      </c>
      <c r="H82" s="209">
        <v>1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46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128</v>
      </c>
      <c r="AT82" s="216" t="s">
        <v>123</v>
      </c>
      <c r="AU82" s="216" t="s">
        <v>83</v>
      </c>
      <c r="AY82" s="18" t="s">
        <v>121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83</v>
      </c>
      <c r="BK82" s="217">
        <f>ROUND(I82*H82,2)</f>
        <v>0</v>
      </c>
      <c r="BL82" s="18" t="s">
        <v>128</v>
      </c>
      <c r="BM82" s="216" t="s">
        <v>355</v>
      </c>
    </row>
    <row r="83" s="2" customFormat="1" ht="24.15" customHeight="1">
      <c r="A83" s="39"/>
      <c r="B83" s="40"/>
      <c r="C83" s="205" t="s">
        <v>85</v>
      </c>
      <c r="D83" s="205" t="s">
        <v>123</v>
      </c>
      <c r="E83" s="206" t="s">
        <v>356</v>
      </c>
      <c r="F83" s="207" t="s">
        <v>357</v>
      </c>
      <c r="G83" s="208" t="s">
        <v>354</v>
      </c>
      <c r="H83" s="209">
        <v>1</v>
      </c>
      <c r="I83" s="210"/>
      <c r="J83" s="211">
        <f>ROUND(I83*H83,2)</f>
        <v>0</v>
      </c>
      <c r="K83" s="207" t="s">
        <v>19</v>
      </c>
      <c r="L83" s="45"/>
      <c r="M83" s="212" t="s">
        <v>19</v>
      </c>
      <c r="N83" s="213" t="s">
        <v>46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128</v>
      </c>
      <c r="AT83" s="216" t="s">
        <v>123</v>
      </c>
      <c r="AU83" s="216" t="s">
        <v>83</v>
      </c>
      <c r="AY83" s="18" t="s">
        <v>121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83</v>
      </c>
      <c r="BK83" s="217">
        <f>ROUND(I83*H83,2)</f>
        <v>0</v>
      </c>
      <c r="BL83" s="18" t="s">
        <v>128</v>
      </c>
      <c r="BM83" s="216" t="s">
        <v>358</v>
      </c>
    </row>
    <row r="84" s="2" customFormat="1" ht="78" customHeight="1">
      <c r="A84" s="39"/>
      <c r="B84" s="40"/>
      <c r="C84" s="205" t="s">
        <v>139</v>
      </c>
      <c r="D84" s="205" t="s">
        <v>123</v>
      </c>
      <c r="E84" s="206" t="s">
        <v>359</v>
      </c>
      <c r="F84" s="207" t="s">
        <v>360</v>
      </c>
      <c r="G84" s="208" t="s">
        <v>354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60" t="s">
        <v>19</v>
      </c>
      <c r="N84" s="261" t="s">
        <v>46</v>
      </c>
      <c r="O84" s="258"/>
      <c r="P84" s="262">
        <f>O84*H84</f>
        <v>0</v>
      </c>
      <c r="Q84" s="262">
        <v>0</v>
      </c>
      <c r="R84" s="262">
        <f>Q84*H84</f>
        <v>0</v>
      </c>
      <c r="S84" s="262">
        <v>0</v>
      </c>
      <c r="T84" s="26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128</v>
      </c>
      <c r="AT84" s="216" t="s">
        <v>123</v>
      </c>
      <c r="AU84" s="216" t="s">
        <v>83</v>
      </c>
      <c r="AY84" s="18" t="s">
        <v>121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83</v>
      </c>
      <c r="BK84" s="217">
        <f>ROUND(I84*H84,2)</f>
        <v>0</v>
      </c>
      <c r="BL84" s="18" t="s">
        <v>128</v>
      </c>
      <c r="BM84" s="216" t="s">
        <v>361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3DJEfyMVfSCzuHzEwcIkL9ASuGVwU01tpW4JOuoJmbkLdrLo2Bi1dOYNF5jfQbSow5LECUfa70FbwnRb6mTzpg==" hashValue="H6yXNRmNtLVlu5TtM7jTZ1zm24tV1N66gfB2+1rdJjWrcPi4FQroPKYtMO2WYDtQaz4kXNhunbjfiBV+qsBx7A==" algorithmName="SHA-512" password="CC35"/>
  <autoFilter ref="C79:K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362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363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364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365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366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367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368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369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370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371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372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82</v>
      </c>
      <c r="F18" s="275" t="s">
        <v>373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374</v>
      </c>
      <c r="F19" s="275" t="s">
        <v>375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376</v>
      </c>
      <c r="F20" s="275" t="s">
        <v>377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378</v>
      </c>
      <c r="F21" s="275" t="s">
        <v>379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380</v>
      </c>
      <c r="F22" s="275" t="s">
        <v>381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382</v>
      </c>
      <c r="F23" s="275" t="s">
        <v>383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384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385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386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387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388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389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390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391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392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107</v>
      </c>
      <c r="F36" s="275"/>
      <c r="G36" s="275" t="s">
        <v>393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394</v>
      </c>
      <c r="F37" s="275"/>
      <c r="G37" s="275" t="s">
        <v>395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56</v>
      </c>
      <c r="F38" s="275"/>
      <c r="G38" s="275" t="s">
        <v>396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57</v>
      </c>
      <c r="F39" s="275"/>
      <c r="G39" s="275" t="s">
        <v>397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108</v>
      </c>
      <c r="F40" s="275"/>
      <c r="G40" s="275" t="s">
        <v>398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109</v>
      </c>
      <c r="F41" s="275"/>
      <c r="G41" s="275" t="s">
        <v>399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400</v>
      </c>
      <c r="F42" s="275"/>
      <c r="G42" s="275" t="s">
        <v>401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402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403</v>
      </c>
      <c r="F44" s="275"/>
      <c r="G44" s="275" t="s">
        <v>404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111</v>
      </c>
      <c r="F45" s="275"/>
      <c r="G45" s="275" t="s">
        <v>405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406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407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408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409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410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411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412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413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414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415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416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417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418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419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420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421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422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423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424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425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426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427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428</v>
      </c>
      <c r="D76" s="293"/>
      <c r="E76" s="293"/>
      <c r="F76" s="293" t="s">
        <v>429</v>
      </c>
      <c r="G76" s="294"/>
      <c r="H76" s="293" t="s">
        <v>57</v>
      </c>
      <c r="I76" s="293" t="s">
        <v>60</v>
      </c>
      <c r="J76" s="293" t="s">
        <v>430</v>
      </c>
      <c r="K76" s="292"/>
    </row>
    <row r="77" s="1" customFormat="1" ht="17.25" customHeight="1">
      <c r="B77" s="290"/>
      <c r="C77" s="295" t="s">
        <v>431</v>
      </c>
      <c r="D77" s="295"/>
      <c r="E77" s="295"/>
      <c r="F77" s="296" t="s">
        <v>432</v>
      </c>
      <c r="G77" s="297"/>
      <c r="H77" s="295"/>
      <c r="I77" s="295"/>
      <c r="J77" s="295" t="s">
        <v>433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56</v>
      </c>
      <c r="D79" s="300"/>
      <c r="E79" s="300"/>
      <c r="F79" s="301" t="s">
        <v>434</v>
      </c>
      <c r="G79" s="302"/>
      <c r="H79" s="278" t="s">
        <v>435</v>
      </c>
      <c r="I79" s="278" t="s">
        <v>436</v>
      </c>
      <c r="J79" s="278">
        <v>20</v>
      </c>
      <c r="K79" s="292"/>
    </row>
    <row r="80" s="1" customFormat="1" ht="15" customHeight="1">
      <c r="B80" s="290"/>
      <c r="C80" s="278" t="s">
        <v>437</v>
      </c>
      <c r="D80" s="278"/>
      <c r="E80" s="278"/>
      <c r="F80" s="301" t="s">
        <v>434</v>
      </c>
      <c r="G80" s="302"/>
      <c r="H80" s="278" t="s">
        <v>438</v>
      </c>
      <c r="I80" s="278" t="s">
        <v>436</v>
      </c>
      <c r="J80" s="278">
        <v>120</v>
      </c>
      <c r="K80" s="292"/>
    </row>
    <row r="81" s="1" customFormat="1" ht="15" customHeight="1">
      <c r="B81" s="303"/>
      <c r="C81" s="278" t="s">
        <v>439</v>
      </c>
      <c r="D81" s="278"/>
      <c r="E81" s="278"/>
      <c r="F81" s="301" t="s">
        <v>440</v>
      </c>
      <c r="G81" s="302"/>
      <c r="H81" s="278" t="s">
        <v>441</v>
      </c>
      <c r="I81" s="278" t="s">
        <v>436</v>
      </c>
      <c r="J81" s="278">
        <v>50</v>
      </c>
      <c r="K81" s="292"/>
    </row>
    <row r="82" s="1" customFormat="1" ht="15" customHeight="1">
      <c r="B82" s="303"/>
      <c r="C82" s="278" t="s">
        <v>442</v>
      </c>
      <c r="D82" s="278"/>
      <c r="E82" s="278"/>
      <c r="F82" s="301" t="s">
        <v>434</v>
      </c>
      <c r="G82" s="302"/>
      <c r="H82" s="278" t="s">
        <v>443</v>
      </c>
      <c r="I82" s="278" t="s">
        <v>444</v>
      </c>
      <c r="J82" s="278"/>
      <c r="K82" s="292"/>
    </row>
    <row r="83" s="1" customFormat="1" ht="15" customHeight="1">
      <c r="B83" s="303"/>
      <c r="C83" s="304" t="s">
        <v>445</v>
      </c>
      <c r="D83" s="304"/>
      <c r="E83" s="304"/>
      <c r="F83" s="305" t="s">
        <v>440</v>
      </c>
      <c r="G83" s="304"/>
      <c r="H83" s="304" t="s">
        <v>446</v>
      </c>
      <c r="I83" s="304" t="s">
        <v>436</v>
      </c>
      <c r="J83" s="304">
        <v>15</v>
      </c>
      <c r="K83" s="292"/>
    </row>
    <row r="84" s="1" customFormat="1" ht="15" customHeight="1">
      <c r="B84" s="303"/>
      <c r="C84" s="304" t="s">
        <v>447</v>
      </c>
      <c r="D84" s="304"/>
      <c r="E84" s="304"/>
      <c r="F84" s="305" t="s">
        <v>440</v>
      </c>
      <c r="G84" s="304"/>
      <c r="H84" s="304" t="s">
        <v>448</v>
      </c>
      <c r="I84" s="304" t="s">
        <v>436</v>
      </c>
      <c r="J84" s="304">
        <v>15</v>
      </c>
      <c r="K84" s="292"/>
    </row>
    <row r="85" s="1" customFormat="1" ht="15" customHeight="1">
      <c r="B85" s="303"/>
      <c r="C85" s="304" t="s">
        <v>449</v>
      </c>
      <c r="D85" s="304"/>
      <c r="E85" s="304"/>
      <c r="F85" s="305" t="s">
        <v>440</v>
      </c>
      <c r="G85" s="304"/>
      <c r="H85" s="304" t="s">
        <v>450</v>
      </c>
      <c r="I85" s="304" t="s">
        <v>436</v>
      </c>
      <c r="J85" s="304">
        <v>20</v>
      </c>
      <c r="K85" s="292"/>
    </row>
    <row r="86" s="1" customFormat="1" ht="15" customHeight="1">
      <c r="B86" s="303"/>
      <c r="C86" s="304" t="s">
        <v>451</v>
      </c>
      <c r="D86" s="304"/>
      <c r="E86" s="304"/>
      <c r="F86" s="305" t="s">
        <v>440</v>
      </c>
      <c r="G86" s="304"/>
      <c r="H86" s="304" t="s">
        <v>452</v>
      </c>
      <c r="I86" s="304" t="s">
        <v>436</v>
      </c>
      <c r="J86" s="304">
        <v>20</v>
      </c>
      <c r="K86" s="292"/>
    </row>
    <row r="87" s="1" customFormat="1" ht="15" customHeight="1">
      <c r="B87" s="303"/>
      <c r="C87" s="278" t="s">
        <v>453</v>
      </c>
      <c r="D87" s="278"/>
      <c r="E87" s="278"/>
      <c r="F87" s="301" t="s">
        <v>440</v>
      </c>
      <c r="G87" s="302"/>
      <c r="H87" s="278" t="s">
        <v>454</v>
      </c>
      <c r="I87" s="278" t="s">
        <v>436</v>
      </c>
      <c r="J87" s="278">
        <v>50</v>
      </c>
      <c r="K87" s="292"/>
    </row>
    <row r="88" s="1" customFormat="1" ht="15" customHeight="1">
      <c r="B88" s="303"/>
      <c r="C88" s="278" t="s">
        <v>455</v>
      </c>
      <c r="D88" s="278"/>
      <c r="E88" s="278"/>
      <c r="F88" s="301" t="s">
        <v>440</v>
      </c>
      <c r="G88" s="302"/>
      <c r="H88" s="278" t="s">
        <v>456</v>
      </c>
      <c r="I88" s="278" t="s">
        <v>436</v>
      </c>
      <c r="J88" s="278">
        <v>20</v>
      </c>
      <c r="K88" s="292"/>
    </row>
    <row r="89" s="1" customFormat="1" ht="15" customHeight="1">
      <c r="B89" s="303"/>
      <c r="C89" s="278" t="s">
        <v>457</v>
      </c>
      <c r="D89" s="278"/>
      <c r="E89" s="278"/>
      <c r="F89" s="301" t="s">
        <v>440</v>
      </c>
      <c r="G89" s="302"/>
      <c r="H89" s="278" t="s">
        <v>458</v>
      </c>
      <c r="I89" s="278" t="s">
        <v>436</v>
      </c>
      <c r="J89" s="278">
        <v>20</v>
      </c>
      <c r="K89" s="292"/>
    </row>
    <row r="90" s="1" customFormat="1" ht="15" customHeight="1">
      <c r="B90" s="303"/>
      <c r="C90" s="278" t="s">
        <v>459</v>
      </c>
      <c r="D90" s="278"/>
      <c r="E90" s="278"/>
      <c r="F90" s="301" t="s">
        <v>440</v>
      </c>
      <c r="G90" s="302"/>
      <c r="H90" s="278" t="s">
        <v>460</v>
      </c>
      <c r="I90" s="278" t="s">
        <v>436</v>
      </c>
      <c r="J90" s="278">
        <v>50</v>
      </c>
      <c r="K90" s="292"/>
    </row>
    <row r="91" s="1" customFormat="1" ht="15" customHeight="1">
      <c r="B91" s="303"/>
      <c r="C91" s="278" t="s">
        <v>461</v>
      </c>
      <c r="D91" s="278"/>
      <c r="E91" s="278"/>
      <c r="F91" s="301" t="s">
        <v>440</v>
      </c>
      <c r="G91" s="302"/>
      <c r="H91" s="278" t="s">
        <v>461</v>
      </c>
      <c r="I91" s="278" t="s">
        <v>436</v>
      </c>
      <c r="J91" s="278">
        <v>50</v>
      </c>
      <c r="K91" s="292"/>
    </row>
    <row r="92" s="1" customFormat="1" ht="15" customHeight="1">
      <c r="B92" s="303"/>
      <c r="C92" s="278" t="s">
        <v>462</v>
      </c>
      <c r="D92" s="278"/>
      <c r="E92" s="278"/>
      <c r="F92" s="301" t="s">
        <v>440</v>
      </c>
      <c r="G92" s="302"/>
      <c r="H92" s="278" t="s">
        <v>463</v>
      </c>
      <c r="I92" s="278" t="s">
        <v>436</v>
      </c>
      <c r="J92" s="278">
        <v>255</v>
      </c>
      <c r="K92" s="292"/>
    </row>
    <row r="93" s="1" customFormat="1" ht="15" customHeight="1">
      <c r="B93" s="303"/>
      <c r="C93" s="278" t="s">
        <v>464</v>
      </c>
      <c r="D93" s="278"/>
      <c r="E93" s="278"/>
      <c r="F93" s="301" t="s">
        <v>434</v>
      </c>
      <c r="G93" s="302"/>
      <c r="H93" s="278" t="s">
        <v>465</v>
      </c>
      <c r="I93" s="278" t="s">
        <v>466</v>
      </c>
      <c r="J93" s="278"/>
      <c r="K93" s="292"/>
    </row>
    <row r="94" s="1" customFormat="1" ht="15" customHeight="1">
      <c r="B94" s="303"/>
      <c r="C94" s="278" t="s">
        <v>467</v>
      </c>
      <c r="D94" s="278"/>
      <c r="E94" s="278"/>
      <c r="F94" s="301" t="s">
        <v>434</v>
      </c>
      <c r="G94" s="302"/>
      <c r="H94" s="278" t="s">
        <v>468</v>
      </c>
      <c r="I94" s="278" t="s">
        <v>469</v>
      </c>
      <c r="J94" s="278"/>
      <c r="K94" s="292"/>
    </row>
    <row r="95" s="1" customFormat="1" ht="15" customHeight="1">
      <c r="B95" s="303"/>
      <c r="C95" s="278" t="s">
        <v>470</v>
      </c>
      <c r="D95" s="278"/>
      <c r="E95" s="278"/>
      <c r="F95" s="301" t="s">
        <v>434</v>
      </c>
      <c r="G95" s="302"/>
      <c r="H95" s="278" t="s">
        <v>470</v>
      </c>
      <c r="I95" s="278" t="s">
        <v>469</v>
      </c>
      <c r="J95" s="278"/>
      <c r="K95" s="292"/>
    </row>
    <row r="96" s="1" customFormat="1" ht="15" customHeight="1">
      <c r="B96" s="303"/>
      <c r="C96" s="278" t="s">
        <v>41</v>
      </c>
      <c r="D96" s="278"/>
      <c r="E96" s="278"/>
      <c r="F96" s="301" t="s">
        <v>434</v>
      </c>
      <c r="G96" s="302"/>
      <c r="H96" s="278" t="s">
        <v>471</v>
      </c>
      <c r="I96" s="278" t="s">
        <v>469</v>
      </c>
      <c r="J96" s="278"/>
      <c r="K96" s="292"/>
    </row>
    <row r="97" s="1" customFormat="1" ht="15" customHeight="1">
      <c r="B97" s="303"/>
      <c r="C97" s="278" t="s">
        <v>51</v>
      </c>
      <c r="D97" s="278"/>
      <c r="E97" s="278"/>
      <c r="F97" s="301" t="s">
        <v>434</v>
      </c>
      <c r="G97" s="302"/>
      <c r="H97" s="278" t="s">
        <v>472</v>
      </c>
      <c r="I97" s="278" t="s">
        <v>469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473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428</v>
      </c>
      <c r="D103" s="293"/>
      <c r="E103" s="293"/>
      <c r="F103" s="293" t="s">
        <v>429</v>
      </c>
      <c r="G103" s="294"/>
      <c r="H103" s="293" t="s">
        <v>57</v>
      </c>
      <c r="I103" s="293" t="s">
        <v>60</v>
      </c>
      <c r="J103" s="293" t="s">
        <v>430</v>
      </c>
      <c r="K103" s="292"/>
    </row>
    <row r="104" s="1" customFormat="1" ht="17.25" customHeight="1">
      <c r="B104" s="290"/>
      <c r="C104" s="295" t="s">
        <v>431</v>
      </c>
      <c r="D104" s="295"/>
      <c r="E104" s="295"/>
      <c r="F104" s="296" t="s">
        <v>432</v>
      </c>
      <c r="G104" s="297"/>
      <c r="H104" s="295"/>
      <c r="I104" s="295"/>
      <c r="J104" s="295" t="s">
        <v>433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56</v>
      </c>
      <c r="D106" s="300"/>
      <c r="E106" s="300"/>
      <c r="F106" s="301" t="s">
        <v>434</v>
      </c>
      <c r="G106" s="278"/>
      <c r="H106" s="278" t="s">
        <v>474</v>
      </c>
      <c r="I106" s="278" t="s">
        <v>436</v>
      </c>
      <c r="J106" s="278">
        <v>20</v>
      </c>
      <c r="K106" s="292"/>
    </row>
    <row r="107" s="1" customFormat="1" ht="15" customHeight="1">
      <c r="B107" s="290"/>
      <c r="C107" s="278" t="s">
        <v>437</v>
      </c>
      <c r="D107" s="278"/>
      <c r="E107" s="278"/>
      <c r="F107" s="301" t="s">
        <v>434</v>
      </c>
      <c r="G107" s="278"/>
      <c r="H107" s="278" t="s">
        <v>474</v>
      </c>
      <c r="I107" s="278" t="s">
        <v>436</v>
      </c>
      <c r="J107" s="278">
        <v>120</v>
      </c>
      <c r="K107" s="292"/>
    </row>
    <row r="108" s="1" customFormat="1" ht="15" customHeight="1">
      <c r="B108" s="303"/>
      <c r="C108" s="278" t="s">
        <v>439</v>
      </c>
      <c r="D108" s="278"/>
      <c r="E108" s="278"/>
      <c r="F108" s="301" t="s">
        <v>440</v>
      </c>
      <c r="G108" s="278"/>
      <c r="H108" s="278" t="s">
        <v>474</v>
      </c>
      <c r="I108" s="278" t="s">
        <v>436</v>
      </c>
      <c r="J108" s="278">
        <v>50</v>
      </c>
      <c r="K108" s="292"/>
    </row>
    <row r="109" s="1" customFormat="1" ht="15" customHeight="1">
      <c r="B109" s="303"/>
      <c r="C109" s="278" t="s">
        <v>442</v>
      </c>
      <c r="D109" s="278"/>
      <c r="E109" s="278"/>
      <c r="F109" s="301" t="s">
        <v>434</v>
      </c>
      <c r="G109" s="278"/>
      <c r="H109" s="278" t="s">
        <v>474</v>
      </c>
      <c r="I109" s="278" t="s">
        <v>444</v>
      </c>
      <c r="J109" s="278"/>
      <c r="K109" s="292"/>
    </row>
    <row r="110" s="1" customFormat="1" ht="15" customHeight="1">
      <c r="B110" s="303"/>
      <c r="C110" s="278" t="s">
        <v>453</v>
      </c>
      <c r="D110" s="278"/>
      <c r="E110" s="278"/>
      <c r="F110" s="301" t="s">
        <v>440</v>
      </c>
      <c r="G110" s="278"/>
      <c r="H110" s="278" t="s">
        <v>474</v>
      </c>
      <c r="I110" s="278" t="s">
        <v>436</v>
      </c>
      <c r="J110" s="278">
        <v>50</v>
      </c>
      <c r="K110" s="292"/>
    </row>
    <row r="111" s="1" customFormat="1" ht="15" customHeight="1">
      <c r="B111" s="303"/>
      <c r="C111" s="278" t="s">
        <v>461</v>
      </c>
      <c r="D111" s="278"/>
      <c r="E111" s="278"/>
      <c r="F111" s="301" t="s">
        <v>440</v>
      </c>
      <c r="G111" s="278"/>
      <c r="H111" s="278" t="s">
        <v>474</v>
      </c>
      <c r="I111" s="278" t="s">
        <v>436</v>
      </c>
      <c r="J111" s="278">
        <v>50</v>
      </c>
      <c r="K111" s="292"/>
    </row>
    <row r="112" s="1" customFormat="1" ht="15" customHeight="1">
      <c r="B112" s="303"/>
      <c r="C112" s="278" t="s">
        <v>459</v>
      </c>
      <c r="D112" s="278"/>
      <c r="E112" s="278"/>
      <c r="F112" s="301" t="s">
        <v>440</v>
      </c>
      <c r="G112" s="278"/>
      <c r="H112" s="278" t="s">
        <v>474</v>
      </c>
      <c r="I112" s="278" t="s">
        <v>436</v>
      </c>
      <c r="J112" s="278">
        <v>50</v>
      </c>
      <c r="K112" s="292"/>
    </row>
    <row r="113" s="1" customFormat="1" ht="15" customHeight="1">
      <c r="B113" s="303"/>
      <c r="C113" s="278" t="s">
        <v>56</v>
      </c>
      <c r="D113" s="278"/>
      <c r="E113" s="278"/>
      <c r="F113" s="301" t="s">
        <v>434</v>
      </c>
      <c r="G113" s="278"/>
      <c r="H113" s="278" t="s">
        <v>475</v>
      </c>
      <c r="I113" s="278" t="s">
        <v>436</v>
      </c>
      <c r="J113" s="278">
        <v>20</v>
      </c>
      <c r="K113" s="292"/>
    </row>
    <row r="114" s="1" customFormat="1" ht="15" customHeight="1">
      <c r="B114" s="303"/>
      <c r="C114" s="278" t="s">
        <v>476</v>
      </c>
      <c r="D114" s="278"/>
      <c r="E114" s="278"/>
      <c r="F114" s="301" t="s">
        <v>434</v>
      </c>
      <c r="G114" s="278"/>
      <c r="H114" s="278" t="s">
        <v>477</v>
      </c>
      <c r="I114" s="278" t="s">
        <v>436</v>
      </c>
      <c r="J114" s="278">
        <v>120</v>
      </c>
      <c r="K114" s="292"/>
    </row>
    <row r="115" s="1" customFormat="1" ht="15" customHeight="1">
      <c r="B115" s="303"/>
      <c r="C115" s="278" t="s">
        <v>41</v>
      </c>
      <c r="D115" s="278"/>
      <c r="E115" s="278"/>
      <c r="F115" s="301" t="s">
        <v>434</v>
      </c>
      <c r="G115" s="278"/>
      <c r="H115" s="278" t="s">
        <v>478</v>
      </c>
      <c r="I115" s="278" t="s">
        <v>469</v>
      </c>
      <c r="J115" s="278"/>
      <c r="K115" s="292"/>
    </row>
    <row r="116" s="1" customFormat="1" ht="15" customHeight="1">
      <c r="B116" s="303"/>
      <c r="C116" s="278" t="s">
        <v>51</v>
      </c>
      <c r="D116" s="278"/>
      <c r="E116" s="278"/>
      <c r="F116" s="301" t="s">
        <v>434</v>
      </c>
      <c r="G116" s="278"/>
      <c r="H116" s="278" t="s">
        <v>479</v>
      </c>
      <c r="I116" s="278" t="s">
        <v>469</v>
      </c>
      <c r="J116" s="278"/>
      <c r="K116" s="292"/>
    </row>
    <row r="117" s="1" customFormat="1" ht="15" customHeight="1">
      <c r="B117" s="303"/>
      <c r="C117" s="278" t="s">
        <v>60</v>
      </c>
      <c r="D117" s="278"/>
      <c r="E117" s="278"/>
      <c r="F117" s="301" t="s">
        <v>434</v>
      </c>
      <c r="G117" s="278"/>
      <c r="H117" s="278" t="s">
        <v>480</v>
      </c>
      <c r="I117" s="278" t="s">
        <v>481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482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428</v>
      </c>
      <c r="D123" s="293"/>
      <c r="E123" s="293"/>
      <c r="F123" s="293" t="s">
        <v>429</v>
      </c>
      <c r="G123" s="294"/>
      <c r="H123" s="293" t="s">
        <v>57</v>
      </c>
      <c r="I123" s="293" t="s">
        <v>60</v>
      </c>
      <c r="J123" s="293" t="s">
        <v>430</v>
      </c>
      <c r="K123" s="322"/>
    </row>
    <row r="124" s="1" customFormat="1" ht="17.25" customHeight="1">
      <c r="B124" s="321"/>
      <c r="C124" s="295" t="s">
        <v>431</v>
      </c>
      <c r="D124" s="295"/>
      <c r="E124" s="295"/>
      <c r="F124" s="296" t="s">
        <v>432</v>
      </c>
      <c r="G124" s="297"/>
      <c r="H124" s="295"/>
      <c r="I124" s="295"/>
      <c r="J124" s="295" t="s">
        <v>433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437</v>
      </c>
      <c r="D126" s="300"/>
      <c r="E126" s="300"/>
      <c r="F126" s="301" t="s">
        <v>434</v>
      </c>
      <c r="G126" s="278"/>
      <c r="H126" s="278" t="s">
        <v>474</v>
      </c>
      <c r="I126" s="278" t="s">
        <v>436</v>
      </c>
      <c r="J126" s="278">
        <v>120</v>
      </c>
      <c r="K126" s="326"/>
    </row>
    <row r="127" s="1" customFormat="1" ht="15" customHeight="1">
      <c r="B127" s="323"/>
      <c r="C127" s="278" t="s">
        <v>483</v>
      </c>
      <c r="D127" s="278"/>
      <c r="E127" s="278"/>
      <c r="F127" s="301" t="s">
        <v>434</v>
      </c>
      <c r="G127" s="278"/>
      <c r="H127" s="278" t="s">
        <v>484</v>
      </c>
      <c r="I127" s="278" t="s">
        <v>436</v>
      </c>
      <c r="J127" s="278" t="s">
        <v>485</v>
      </c>
      <c r="K127" s="326"/>
    </row>
    <row r="128" s="1" customFormat="1" ht="15" customHeight="1">
      <c r="B128" s="323"/>
      <c r="C128" s="278" t="s">
        <v>382</v>
      </c>
      <c r="D128" s="278"/>
      <c r="E128" s="278"/>
      <c r="F128" s="301" t="s">
        <v>434</v>
      </c>
      <c r="G128" s="278"/>
      <c r="H128" s="278" t="s">
        <v>486</v>
      </c>
      <c r="I128" s="278" t="s">
        <v>436</v>
      </c>
      <c r="J128" s="278" t="s">
        <v>485</v>
      </c>
      <c r="K128" s="326"/>
    </row>
    <row r="129" s="1" customFormat="1" ht="15" customHeight="1">
      <c r="B129" s="323"/>
      <c r="C129" s="278" t="s">
        <v>445</v>
      </c>
      <c r="D129" s="278"/>
      <c r="E129" s="278"/>
      <c r="F129" s="301" t="s">
        <v>440</v>
      </c>
      <c r="G129" s="278"/>
      <c r="H129" s="278" t="s">
        <v>446</v>
      </c>
      <c r="I129" s="278" t="s">
        <v>436</v>
      </c>
      <c r="J129" s="278">
        <v>15</v>
      </c>
      <c r="K129" s="326"/>
    </row>
    <row r="130" s="1" customFormat="1" ht="15" customHeight="1">
      <c r="B130" s="323"/>
      <c r="C130" s="304" t="s">
        <v>447</v>
      </c>
      <c r="D130" s="304"/>
      <c r="E130" s="304"/>
      <c r="F130" s="305" t="s">
        <v>440</v>
      </c>
      <c r="G130" s="304"/>
      <c r="H130" s="304" t="s">
        <v>448</v>
      </c>
      <c r="I130" s="304" t="s">
        <v>436</v>
      </c>
      <c r="J130" s="304">
        <v>15</v>
      </c>
      <c r="K130" s="326"/>
    </row>
    <row r="131" s="1" customFormat="1" ht="15" customHeight="1">
      <c r="B131" s="323"/>
      <c r="C131" s="304" t="s">
        <v>449</v>
      </c>
      <c r="D131" s="304"/>
      <c r="E131" s="304"/>
      <c r="F131" s="305" t="s">
        <v>440</v>
      </c>
      <c r="G131" s="304"/>
      <c r="H131" s="304" t="s">
        <v>450</v>
      </c>
      <c r="I131" s="304" t="s">
        <v>436</v>
      </c>
      <c r="J131" s="304">
        <v>20</v>
      </c>
      <c r="K131" s="326"/>
    </row>
    <row r="132" s="1" customFormat="1" ht="15" customHeight="1">
      <c r="B132" s="323"/>
      <c r="C132" s="304" t="s">
        <v>451</v>
      </c>
      <c r="D132" s="304"/>
      <c r="E132" s="304"/>
      <c r="F132" s="305" t="s">
        <v>440</v>
      </c>
      <c r="G132" s="304"/>
      <c r="H132" s="304" t="s">
        <v>452</v>
      </c>
      <c r="I132" s="304" t="s">
        <v>436</v>
      </c>
      <c r="J132" s="304">
        <v>20</v>
      </c>
      <c r="K132" s="326"/>
    </row>
    <row r="133" s="1" customFormat="1" ht="15" customHeight="1">
      <c r="B133" s="323"/>
      <c r="C133" s="278" t="s">
        <v>439</v>
      </c>
      <c r="D133" s="278"/>
      <c r="E133" s="278"/>
      <c r="F133" s="301" t="s">
        <v>440</v>
      </c>
      <c r="G133" s="278"/>
      <c r="H133" s="278" t="s">
        <v>474</v>
      </c>
      <c r="I133" s="278" t="s">
        <v>436</v>
      </c>
      <c r="J133" s="278">
        <v>50</v>
      </c>
      <c r="K133" s="326"/>
    </row>
    <row r="134" s="1" customFormat="1" ht="15" customHeight="1">
      <c r="B134" s="323"/>
      <c r="C134" s="278" t="s">
        <v>453</v>
      </c>
      <c r="D134" s="278"/>
      <c r="E134" s="278"/>
      <c r="F134" s="301" t="s">
        <v>440</v>
      </c>
      <c r="G134" s="278"/>
      <c r="H134" s="278" t="s">
        <v>474</v>
      </c>
      <c r="I134" s="278" t="s">
        <v>436</v>
      </c>
      <c r="J134" s="278">
        <v>50</v>
      </c>
      <c r="K134" s="326"/>
    </row>
    <row r="135" s="1" customFormat="1" ht="15" customHeight="1">
      <c r="B135" s="323"/>
      <c r="C135" s="278" t="s">
        <v>459</v>
      </c>
      <c r="D135" s="278"/>
      <c r="E135" s="278"/>
      <c r="F135" s="301" t="s">
        <v>440</v>
      </c>
      <c r="G135" s="278"/>
      <c r="H135" s="278" t="s">
        <v>474</v>
      </c>
      <c r="I135" s="278" t="s">
        <v>436</v>
      </c>
      <c r="J135" s="278">
        <v>50</v>
      </c>
      <c r="K135" s="326"/>
    </row>
    <row r="136" s="1" customFormat="1" ht="15" customHeight="1">
      <c r="B136" s="323"/>
      <c r="C136" s="278" t="s">
        <v>461</v>
      </c>
      <c r="D136" s="278"/>
      <c r="E136" s="278"/>
      <c r="F136" s="301" t="s">
        <v>440</v>
      </c>
      <c r="G136" s="278"/>
      <c r="H136" s="278" t="s">
        <v>474</v>
      </c>
      <c r="I136" s="278" t="s">
        <v>436</v>
      </c>
      <c r="J136" s="278">
        <v>50</v>
      </c>
      <c r="K136" s="326"/>
    </row>
    <row r="137" s="1" customFormat="1" ht="15" customHeight="1">
      <c r="B137" s="323"/>
      <c r="C137" s="278" t="s">
        <v>462</v>
      </c>
      <c r="D137" s="278"/>
      <c r="E137" s="278"/>
      <c r="F137" s="301" t="s">
        <v>440</v>
      </c>
      <c r="G137" s="278"/>
      <c r="H137" s="278" t="s">
        <v>487</v>
      </c>
      <c r="I137" s="278" t="s">
        <v>436</v>
      </c>
      <c r="J137" s="278">
        <v>255</v>
      </c>
      <c r="K137" s="326"/>
    </row>
    <row r="138" s="1" customFormat="1" ht="15" customHeight="1">
      <c r="B138" s="323"/>
      <c r="C138" s="278" t="s">
        <v>464</v>
      </c>
      <c r="D138" s="278"/>
      <c r="E138" s="278"/>
      <c r="F138" s="301" t="s">
        <v>434</v>
      </c>
      <c r="G138" s="278"/>
      <c r="H138" s="278" t="s">
        <v>488</v>
      </c>
      <c r="I138" s="278" t="s">
        <v>466</v>
      </c>
      <c r="J138" s="278"/>
      <c r="K138" s="326"/>
    </row>
    <row r="139" s="1" customFormat="1" ht="15" customHeight="1">
      <c r="B139" s="323"/>
      <c r="C139" s="278" t="s">
        <v>467</v>
      </c>
      <c r="D139" s="278"/>
      <c r="E139" s="278"/>
      <c r="F139" s="301" t="s">
        <v>434</v>
      </c>
      <c r="G139" s="278"/>
      <c r="H139" s="278" t="s">
        <v>489</v>
      </c>
      <c r="I139" s="278" t="s">
        <v>469</v>
      </c>
      <c r="J139" s="278"/>
      <c r="K139" s="326"/>
    </row>
    <row r="140" s="1" customFormat="1" ht="15" customHeight="1">
      <c r="B140" s="323"/>
      <c r="C140" s="278" t="s">
        <v>470</v>
      </c>
      <c r="D140" s="278"/>
      <c r="E140" s="278"/>
      <c r="F140" s="301" t="s">
        <v>434</v>
      </c>
      <c r="G140" s="278"/>
      <c r="H140" s="278" t="s">
        <v>470</v>
      </c>
      <c r="I140" s="278" t="s">
        <v>469</v>
      </c>
      <c r="J140" s="278"/>
      <c r="K140" s="326"/>
    </row>
    <row r="141" s="1" customFormat="1" ht="15" customHeight="1">
      <c r="B141" s="323"/>
      <c r="C141" s="278" t="s">
        <v>41</v>
      </c>
      <c r="D141" s="278"/>
      <c r="E141" s="278"/>
      <c r="F141" s="301" t="s">
        <v>434</v>
      </c>
      <c r="G141" s="278"/>
      <c r="H141" s="278" t="s">
        <v>490</v>
      </c>
      <c r="I141" s="278" t="s">
        <v>469</v>
      </c>
      <c r="J141" s="278"/>
      <c r="K141" s="326"/>
    </row>
    <row r="142" s="1" customFormat="1" ht="15" customHeight="1">
      <c r="B142" s="323"/>
      <c r="C142" s="278" t="s">
        <v>491</v>
      </c>
      <c r="D142" s="278"/>
      <c r="E142" s="278"/>
      <c r="F142" s="301" t="s">
        <v>434</v>
      </c>
      <c r="G142" s="278"/>
      <c r="H142" s="278" t="s">
        <v>492</v>
      </c>
      <c r="I142" s="278" t="s">
        <v>469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493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428</v>
      </c>
      <c r="D148" s="293"/>
      <c r="E148" s="293"/>
      <c r="F148" s="293" t="s">
        <v>429</v>
      </c>
      <c r="G148" s="294"/>
      <c r="H148" s="293" t="s">
        <v>57</v>
      </c>
      <c r="I148" s="293" t="s">
        <v>60</v>
      </c>
      <c r="J148" s="293" t="s">
        <v>430</v>
      </c>
      <c r="K148" s="292"/>
    </row>
    <row r="149" s="1" customFormat="1" ht="17.25" customHeight="1">
      <c r="B149" s="290"/>
      <c r="C149" s="295" t="s">
        <v>431</v>
      </c>
      <c r="D149" s="295"/>
      <c r="E149" s="295"/>
      <c r="F149" s="296" t="s">
        <v>432</v>
      </c>
      <c r="G149" s="297"/>
      <c r="H149" s="295"/>
      <c r="I149" s="295"/>
      <c r="J149" s="295" t="s">
        <v>433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437</v>
      </c>
      <c r="D151" s="278"/>
      <c r="E151" s="278"/>
      <c r="F151" s="331" t="s">
        <v>434</v>
      </c>
      <c r="G151" s="278"/>
      <c r="H151" s="330" t="s">
        <v>474</v>
      </c>
      <c r="I151" s="330" t="s">
        <v>436</v>
      </c>
      <c r="J151" s="330">
        <v>120</v>
      </c>
      <c r="K151" s="326"/>
    </row>
    <row r="152" s="1" customFormat="1" ht="15" customHeight="1">
      <c r="B152" s="303"/>
      <c r="C152" s="330" t="s">
        <v>483</v>
      </c>
      <c r="D152" s="278"/>
      <c r="E152" s="278"/>
      <c r="F152" s="331" t="s">
        <v>434</v>
      </c>
      <c r="G152" s="278"/>
      <c r="H152" s="330" t="s">
        <v>494</v>
      </c>
      <c r="I152" s="330" t="s">
        <v>436</v>
      </c>
      <c r="J152" s="330" t="s">
        <v>485</v>
      </c>
      <c r="K152" s="326"/>
    </row>
    <row r="153" s="1" customFormat="1" ht="15" customHeight="1">
      <c r="B153" s="303"/>
      <c r="C153" s="330" t="s">
        <v>382</v>
      </c>
      <c r="D153" s="278"/>
      <c r="E153" s="278"/>
      <c r="F153" s="331" t="s">
        <v>434</v>
      </c>
      <c r="G153" s="278"/>
      <c r="H153" s="330" t="s">
        <v>495</v>
      </c>
      <c r="I153" s="330" t="s">
        <v>436</v>
      </c>
      <c r="J153" s="330" t="s">
        <v>485</v>
      </c>
      <c r="K153" s="326"/>
    </row>
    <row r="154" s="1" customFormat="1" ht="15" customHeight="1">
      <c r="B154" s="303"/>
      <c r="C154" s="330" t="s">
        <v>439</v>
      </c>
      <c r="D154" s="278"/>
      <c r="E154" s="278"/>
      <c r="F154" s="331" t="s">
        <v>440</v>
      </c>
      <c r="G154" s="278"/>
      <c r="H154" s="330" t="s">
        <v>474</v>
      </c>
      <c r="I154" s="330" t="s">
        <v>436</v>
      </c>
      <c r="J154" s="330">
        <v>50</v>
      </c>
      <c r="K154" s="326"/>
    </row>
    <row r="155" s="1" customFormat="1" ht="15" customHeight="1">
      <c r="B155" s="303"/>
      <c r="C155" s="330" t="s">
        <v>442</v>
      </c>
      <c r="D155" s="278"/>
      <c r="E155" s="278"/>
      <c r="F155" s="331" t="s">
        <v>434</v>
      </c>
      <c r="G155" s="278"/>
      <c r="H155" s="330" t="s">
        <v>474</v>
      </c>
      <c r="I155" s="330" t="s">
        <v>444</v>
      </c>
      <c r="J155" s="330"/>
      <c r="K155" s="326"/>
    </row>
    <row r="156" s="1" customFormat="1" ht="15" customHeight="1">
      <c r="B156" s="303"/>
      <c r="C156" s="330" t="s">
        <v>453</v>
      </c>
      <c r="D156" s="278"/>
      <c r="E156" s="278"/>
      <c r="F156" s="331" t="s">
        <v>440</v>
      </c>
      <c r="G156" s="278"/>
      <c r="H156" s="330" t="s">
        <v>474</v>
      </c>
      <c r="I156" s="330" t="s">
        <v>436</v>
      </c>
      <c r="J156" s="330">
        <v>50</v>
      </c>
      <c r="K156" s="326"/>
    </row>
    <row r="157" s="1" customFormat="1" ht="15" customHeight="1">
      <c r="B157" s="303"/>
      <c r="C157" s="330" t="s">
        <v>461</v>
      </c>
      <c r="D157" s="278"/>
      <c r="E157" s="278"/>
      <c r="F157" s="331" t="s">
        <v>440</v>
      </c>
      <c r="G157" s="278"/>
      <c r="H157" s="330" t="s">
        <v>474</v>
      </c>
      <c r="I157" s="330" t="s">
        <v>436</v>
      </c>
      <c r="J157" s="330">
        <v>50</v>
      </c>
      <c r="K157" s="326"/>
    </row>
    <row r="158" s="1" customFormat="1" ht="15" customHeight="1">
      <c r="B158" s="303"/>
      <c r="C158" s="330" t="s">
        <v>459</v>
      </c>
      <c r="D158" s="278"/>
      <c r="E158" s="278"/>
      <c r="F158" s="331" t="s">
        <v>440</v>
      </c>
      <c r="G158" s="278"/>
      <c r="H158" s="330" t="s">
        <v>474</v>
      </c>
      <c r="I158" s="330" t="s">
        <v>436</v>
      </c>
      <c r="J158" s="330">
        <v>50</v>
      </c>
      <c r="K158" s="326"/>
    </row>
    <row r="159" s="1" customFormat="1" ht="15" customHeight="1">
      <c r="B159" s="303"/>
      <c r="C159" s="330" t="s">
        <v>93</v>
      </c>
      <c r="D159" s="278"/>
      <c r="E159" s="278"/>
      <c r="F159" s="331" t="s">
        <v>434</v>
      </c>
      <c r="G159" s="278"/>
      <c r="H159" s="330" t="s">
        <v>496</v>
      </c>
      <c r="I159" s="330" t="s">
        <v>436</v>
      </c>
      <c r="J159" s="330" t="s">
        <v>497</v>
      </c>
      <c r="K159" s="326"/>
    </row>
    <row r="160" s="1" customFormat="1" ht="15" customHeight="1">
      <c r="B160" s="303"/>
      <c r="C160" s="330" t="s">
        <v>498</v>
      </c>
      <c r="D160" s="278"/>
      <c r="E160" s="278"/>
      <c r="F160" s="331" t="s">
        <v>434</v>
      </c>
      <c r="G160" s="278"/>
      <c r="H160" s="330" t="s">
        <v>499</v>
      </c>
      <c r="I160" s="330" t="s">
        <v>469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500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428</v>
      </c>
      <c r="D166" s="293"/>
      <c r="E166" s="293"/>
      <c r="F166" s="293" t="s">
        <v>429</v>
      </c>
      <c r="G166" s="335"/>
      <c r="H166" s="336" t="s">
        <v>57</v>
      </c>
      <c r="I166" s="336" t="s">
        <v>60</v>
      </c>
      <c r="J166" s="293" t="s">
        <v>430</v>
      </c>
      <c r="K166" s="270"/>
    </row>
    <row r="167" s="1" customFormat="1" ht="17.25" customHeight="1">
      <c r="B167" s="271"/>
      <c r="C167" s="295" t="s">
        <v>431</v>
      </c>
      <c r="D167" s="295"/>
      <c r="E167" s="295"/>
      <c r="F167" s="296" t="s">
        <v>432</v>
      </c>
      <c r="G167" s="337"/>
      <c r="H167" s="338"/>
      <c r="I167" s="338"/>
      <c r="J167" s="295" t="s">
        <v>433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437</v>
      </c>
      <c r="D169" s="278"/>
      <c r="E169" s="278"/>
      <c r="F169" s="301" t="s">
        <v>434</v>
      </c>
      <c r="G169" s="278"/>
      <c r="H169" s="278" t="s">
        <v>474</v>
      </c>
      <c r="I169" s="278" t="s">
        <v>436</v>
      </c>
      <c r="J169" s="278">
        <v>120</v>
      </c>
      <c r="K169" s="326"/>
    </row>
    <row r="170" s="1" customFormat="1" ht="15" customHeight="1">
      <c r="B170" s="303"/>
      <c r="C170" s="278" t="s">
        <v>483</v>
      </c>
      <c r="D170" s="278"/>
      <c r="E170" s="278"/>
      <c r="F170" s="301" t="s">
        <v>434</v>
      </c>
      <c r="G170" s="278"/>
      <c r="H170" s="278" t="s">
        <v>484</v>
      </c>
      <c r="I170" s="278" t="s">
        <v>436</v>
      </c>
      <c r="J170" s="278" t="s">
        <v>485</v>
      </c>
      <c r="K170" s="326"/>
    </row>
    <row r="171" s="1" customFormat="1" ht="15" customHeight="1">
      <c r="B171" s="303"/>
      <c r="C171" s="278" t="s">
        <v>382</v>
      </c>
      <c r="D171" s="278"/>
      <c r="E171" s="278"/>
      <c r="F171" s="301" t="s">
        <v>434</v>
      </c>
      <c r="G171" s="278"/>
      <c r="H171" s="278" t="s">
        <v>501</v>
      </c>
      <c r="I171" s="278" t="s">
        <v>436</v>
      </c>
      <c r="J171" s="278" t="s">
        <v>485</v>
      </c>
      <c r="K171" s="326"/>
    </row>
    <row r="172" s="1" customFormat="1" ht="15" customHeight="1">
      <c r="B172" s="303"/>
      <c r="C172" s="278" t="s">
        <v>439</v>
      </c>
      <c r="D172" s="278"/>
      <c r="E172" s="278"/>
      <c r="F172" s="301" t="s">
        <v>440</v>
      </c>
      <c r="G172" s="278"/>
      <c r="H172" s="278" t="s">
        <v>501</v>
      </c>
      <c r="I172" s="278" t="s">
        <v>436</v>
      </c>
      <c r="J172" s="278">
        <v>50</v>
      </c>
      <c r="K172" s="326"/>
    </row>
    <row r="173" s="1" customFormat="1" ht="15" customHeight="1">
      <c r="B173" s="303"/>
      <c r="C173" s="278" t="s">
        <v>442</v>
      </c>
      <c r="D173" s="278"/>
      <c r="E173" s="278"/>
      <c r="F173" s="301" t="s">
        <v>434</v>
      </c>
      <c r="G173" s="278"/>
      <c r="H173" s="278" t="s">
        <v>501</v>
      </c>
      <c r="I173" s="278" t="s">
        <v>444</v>
      </c>
      <c r="J173" s="278"/>
      <c r="K173" s="326"/>
    </row>
    <row r="174" s="1" customFormat="1" ht="15" customHeight="1">
      <c r="B174" s="303"/>
      <c r="C174" s="278" t="s">
        <v>453</v>
      </c>
      <c r="D174" s="278"/>
      <c r="E174" s="278"/>
      <c r="F174" s="301" t="s">
        <v>440</v>
      </c>
      <c r="G174" s="278"/>
      <c r="H174" s="278" t="s">
        <v>501</v>
      </c>
      <c r="I174" s="278" t="s">
        <v>436</v>
      </c>
      <c r="J174" s="278">
        <v>50</v>
      </c>
      <c r="K174" s="326"/>
    </row>
    <row r="175" s="1" customFormat="1" ht="15" customHeight="1">
      <c r="B175" s="303"/>
      <c r="C175" s="278" t="s">
        <v>461</v>
      </c>
      <c r="D175" s="278"/>
      <c r="E175" s="278"/>
      <c r="F175" s="301" t="s">
        <v>440</v>
      </c>
      <c r="G175" s="278"/>
      <c r="H175" s="278" t="s">
        <v>501</v>
      </c>
      <c r="I175" s="278" t="s">
        <v>436</v>
      </c>
      <c r="J175" s="278">
        <v>50</v>
      </c>
      <c r="K175" s="326"/>
    </row>
    <row r="176" s="1" customFormat="1" ht="15" customHeight="1">
      <c r="B176" s="303"/>
      <c r="C176" s="278" t="s">
        <v>459</v>
      </c>
      <c r="D176" s="278"/>
      <c r="E176" s="278"/>
      <c r="F176" s="301" t="s">
        <v>440</v>
      </c>
      <c r="G176" s="278"/>
      <c r="H176" s="278" t="s">
        <v>501</v>
      </c>
      <c r="I176" s="278" t="s">
        <v>436</v>
      </c>
      <c r="J176" s="278">
        <v>50</v>
      </c>
      <c r="K176" s="326"/>
    </row>
    <row r="177" s="1" customFormat="1" ht="15" customHeight="1">
      <c r="B177" s="303"/>
      <c r="C177" s="278" t="s">
        <v>107</v>
      </c>
      <c r="D177" s="278"/>
      <c r="E177" s="278"/>
      <c r="F177" s="301" t="s">
        <v>434</v>
      </c>
      <c r="G177" s="278"/>
      <c r="H177" s="278" t="s">
        <v>502</v>
      </c>
      <c r="I177" s="278" t="s">
        <v>503</v>
      </c>
      <c r="J177" s="278"/>
      <c r="K177" s="326"/>
    </row>
    <row r="178" s="1" customFormat="1" ht="15" customHeight="1">
      <c r="B178" s="303"/>
      <c r="C178" s="278" t="s">
        <v>60</v>
      </c>
      <c r="D178" s="278"/>
      <c r="E178" s="278"/>
      <c r="F178" s="301" t="s">
        <v>434</v>
      </c>
      <c r="G178" s="278"/>
      <c r="H178" s="278" t="s">
        <v>504</v>
      </c>
      <c r="I178" s="278" t="s">
        <v>505</v>
      </c>
      <c r="J178" s="278">
        <v>1</v>
      </c>
      <c r="K178" s="326"/>
    </row>
    <row r="179" s="1" customFormat="1" ht="15" customHeight="1">
      <c r="B179" s="303"/>
      <c r="C179" s="278" t="s">
        <v>56</v>
      </c>
      <c r="D179" s="278"/>
      <c r="E179" s="278"/>
      <c r="F179" s="301" t="s">
        <v>434</v>
      </c>
      <c r="G179" s="278"/>
      <c r="H179" s="278" t="s">
        <v>506</v>
      </c>
      <c r="I179" s="278" t="s">
        <v>436</v>
      </c>
      <c r="J179" s="278">
        <v>20</v>
      </c>
      <c r="K179" s="326"/>
    </row>
    <row r="180" s="1" customFormat="1" ht="15" customHeight="1">
      <c r="B180" s="303"/>
      <c r="C180" s="278" t="s">
        <v>57</v>
      </c>
      <c r="D180" s="278"/>
      <c r="E180" s="278"/>
      <c r="F180" s="301" t="s">
        <v>434</v>
      </c>
      <c r="G180" s="278"/>
      <c r="H180" s="278" t="s">
        <v>507</v>
      </c>
      <c r="I180" s="278" t="s">
        <v>436</v>
      </c>
      <c r="J180" s="278">
        <v>255</v>
      </c>
      <c r="K180" s="326"/>
    </row>
    <row r="181" s="1" customFormat="1" ht="15" customHeight="1">
      <c r="B181" s="303"/>
      <c r="C181" s="278" t="s">
        <v>108</v>
      </c>
      <c r="D181" s="278"/>
      <c r="E181" s="278"/>
      <c r="F181" s="301" t="s">
        <v>434</v>
      </c>
      <c r="G181" s="278"/>
      <c r="H181" s="278" t="s">
        <v>398</v>
      </c>
      <c r="I181" s="278" t="s">
        <v>436</v>
      </c>
      <c r="J181" s="278">
        <v>10</v>
      </c>
      <c r="K181" s="326"/>
    </row>
    <row r="182" s="1" customFormat="1" ht="15" customHeight="1">
      <c r="B182" s="303"/>
      <c r="C182" s="278" t="s">
        <v>109</v>
      </c>
      <c r="D182" s="278"/>
      <c r="E182" s="278"/>
      <c r="F182" s="301" t="s">
        <v>434</v>
      </c>
      <c r="G182" s="278"/>
      <c r="H182" s="278" t="s">
        <v>508</v>
      </c>
      <c r="I182" s="278" t="s">
        <v>469</v>
      </c>
      <c r="J182" s="278"/>
      <c r="K182" s="326"/>
    </row>
    <row r="183" s="1" customFormat="1" ht="15" customHeight="1">
      <c r="B183" s="303"/>
      <c r="C183" s="278" t="s">
        <v>509</v>
      </c>
      <c r="D183" s="278"/>
      <c r="E183" s="278"/>
      <c r="F183" s="301" t="s">
        <v>434</v>
      </c>
      <c r="G183" s="278"/>
      <c r="H183" s="278" t="s">
        <v>510</v>
      </c>
      <c r="I183" s="278" t="s">
        <v>469</v>
      </c>
      <c r="J183" s="278"/>
      <c r="K183" s="326"/>
    </row>
    <row r="184" s="1" customFormat="1" ht="15" customHeight="1">
      <c r="B184" s="303"/>
      <c r="C184" s="278" t="s">
        <v>498</v>
      </c>
      <c r="D184" s="278"/>
      <c r="E184" s="278"/>
      <c r="F184" s="301" t="s">
        <v>434</v>
      </c>
      <c r="G184" s="278"/>
      <c r="H184" s="278" t="s">
        <v>511</v>
      </c>
      <c r="I184" s="278" t="s">
        <v>469</v>
      </c>
      <c r="J184" s="278"/>
      <c r="K184" s="326"/>
    </row>
    <row r="185" s="1" customFormat="1" ht="15" customHeight="1">
      <c r="B185" s="303"/>
      <c r="C185" s="278" t="s">
        <v>111</v>
      </c>
      <c r="D185" s="278"/>
      <c r="E185" s="278"/>
      <c r="F185" s="301" t="s">
        <v>440</v>
      </c>
      <c r="G185" s="278"/>
      <c r="H185" s="278" t="s">
        <v>512</v>
      </c>
      <c r="I185" s="278" t="s">
        <v>436</v>
      </c>
      <c r="J185" s="278">
        <v>50</v>
      </c>
      <c r="K185" s="326"/>
    </row>
    <row r="186" s="1" customFormat="1" ht="15" customHeight="1">
      <c r="B186" s="303"/>
      <c r="C186" s="278" t="s">
        <v>513</v>
      </c>
      <c r="D186" s="278"/>
      <c r="E186" s="278"/>
      <c r="F186" s="301" t="s">
        <v>440</v>
      </c>
      <c r="G186" s="278"/>
      <c r="H186" s="278" t="s">
        <v>514</v>
      </c>
      <c r="I186" s="278" t="s">
        <v>515</v>
      </c>
      <c r="J186" s="278"/>
      <c r="K186" s="326"/>
    </row>
    <row r="187" s="1" customFormat="1" ht="15" customHeight="1">
      <c r="B187" s="303"/>
      <c r="C187" s="278" t="s">
        <v>516</v>
      </c>
      <c r="D187" s="278"/>
      <c r="E187" s="278"/>
      <c r="F187" s="301" t="s">
        <v>440</v>
      </c>
      <c r="G187" s="278"/>
      <c r="H187" s="278" t="s">
        <v>517</v>
      </c>
      <c r="I187" s="278" t="s">
        <v>515</v>
      </c>
      <c r="J187" s="278"/>
      <c r="K187" s="326"/>
    </row>
    <row r="188" s="1" customFormat="1" ht="15" customHeight="1">
      <c r="B188" s="303"/>
      <c r="C188" s="278" t="s">
        <v>518</v>
      </c>
      <c r="D188" s="278"/>
      <c r="E188" s="278"/>
      <c r="F188" s="301" t="s">
        <v>440</v>
      </c>
      <c r="G188" s="278"/>
      <c r="H188" s="278" t="s">
        <v>519</v>
      </c>
      <c r="I188" s="278" t="s">
        <v>515</v>
      </c>
      <c r="J188" s="278"/>
      <c r="K188" s="326"/>
    </row>
    <row r="189" s="1" customFormat="1" ht="15" customHeight="1">
      <c r="B189" s="303"/>
      <c r="C189" s="339" t="s">
        <v>520</v>
      </c>
      <c r="D189" s="278"/>
      <c r="E189" s="278"/>
      <c r="F189" s="301" t="s">
        <v>440</v>
      </c>
      <c r="G189" s="278"/>
      <c r="H189" s="278" t="s">
        <v>521</v>
      </c>
      <c r="I189" s="278" t="s">
        <v>522</v>
      </c>
      <c r="J189" s="340" t="s">
        <v>523</v>
      </c>
      <c r="K189" s="326"/>
    </row>
    <row r="190" s="16" customFormat="1" ht="15" customHeight="1">
      <c r="B190" s="341"/>
      <c r="C190" s="342" t="s">
        <v>524</v>
      </c>
      <c r="D190" s="343"/>
      <c r="E190" s="343"/>
      <c r="F190" s="344" t="s">
        <v>440</v>
      </c>
      <c r="G190" s="343"/>
      <c r="H190" s="343" t="s">
        <v>525</v>
      </c>
      <c r="I190" s="343" t="s">
        <v>522</v>
      </c>
      <c r="J190" s="345" t="s">
        <v>523</v>
      </c>
      <c r="K190" s="346"/>
    </row>
    <row r="191" s="1" customFormat="1" ht="15" customHeight="1">
      <c r="B191" s="303"/>
      <c r="C191" s="339" t="s">
        <v>45</v>
      </c>
      <c r="D191" s="278"/>
      <c r="E191" s="278"/>
      <c r="F191" s="301" t="s">
        <v>434</v>
      </c>
      <c r="G191" s="278"/>
      <c r="H191" s="275" t="s">
        <v>526</v>
      </c>
      <c r="I191" s="278" t="s">
        <v>527</v>
      </c>
      <c r="J191" s="278"/>
      <c r="K191" s="326"/>
    </row>
    <row r="192" s="1" customFormat="1" ht="15" customHeight="1">
      <c r="B192" s="303"/>
      <c r="C192" s="339" t="s">
        <v>528</v>
      </c>
      <c r="D192" s="278"/>
      <c r="E192" s="278"/>
      <c r="F192" s="301" t="s">
        <v>434</v>
      </c>
      <c r="G192" s="278"/>
      <c r="H192" s="278" t="s">
        <v>529</v>
      </c>
      <c r="I192" s="278" t="s">
        <v>469</v>
      </c>
      <c r="J192" s="278"/>
      <c r="K192" s="326"/>
    </row>
    <row r="193" s="1" customFormat="1" ht="15" customHeight="1">
      <c r="B193" s="303"/>
      <c r="C193" s="339" t="s">
        <v>530</v>
      </c>
      <c r="D193" s="278"/>
      <c r="E193" s="278"/>
      <c r="F193" s="301" t="s">
        <v>434</v>
      </c>
      <c r="G193" s="278"/>
      <c r="H193" s="278" t="s">
        <v>531</v>
      </c>
      <c r="I193" s="278" t="s">
        <v>469</v>
      </c>
      <c r="J193" s="278"/>
      <c r="K193" s="326"/>
    </row>
    <row r="194" s="1" customFormat="1" ht="15" customHeight="1">
      <c r="B194" s="303"/>
      <c r="C194" s="339" t="s">
        <v>532</v>
      </c>
      <c r="D194" s="278"/>
      <c r="E194" s="278"/>
      <c r="F194" s="301" t="s">
        <v>440</v>
      </c>
      <c r="G194" s="278"/>
      <c r="H194" s="278" t="s">
        <v>533</v>
      </c>
      <c r="I194" s="278" t="s">
        <v>469</v>
      </c>
      <c r="J194" s="278"/>
      <c r="K194" s="326"/>
    </row>
    <row r="195" s="1" customFormat="1" ht="15" customHeight="1">
      <c r="B195" s="332"/>
      <c r="C195" s="347"/>
      <c r="D195" s="312"/>
      <c r="E195" s="312"/>
      <c r="F195" s="312"/>
      <c r="G195" s="312"/>
      <c r="H195" s="312"/>
      <c r="I195" s="312"/>
      <c r="J195" s="312"/>
      <c r="K195" s="333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314"/>
      <c r="C197" s="324"/>
      <c r="D197" s="324"/>
      <c r="E197" s="324"/>
      <c r="F197" s="334"/>
      <c r="G197" s="324"/>
      <c r="H197" s="324"/>
      <c r="I197" s="324"/>
      <c r="J197" s="324"/>
      <c r="K197" s="314"/>
    </row>
    <row r="198" s="1" customFormat="1" ht="18.75" customHeight="1">
      <c r="B198" s="286"/>
      <c r="C198" s="286"/>
      <c r="D198" s="286"/>
      <c r="E198" s="286"/>
      <c r="F198" s="286"/>
      <c r="G198" s="286"/>
      <c r="H198" s="286"/>
      <c r="I198" s="286"/>
      <c r="J198" s="286"/>
      <c r="K198" s="286"/>
    </row>
    <row r="199" s="1" customFormat="1" ht="13.5">
      <c r="B199" s="265"/>
      <c r="C199" s="266"/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1">
      <c r="B200" s="268"/>
      <c r="C200" s="269" t="s">
        <v>534</v>
      </c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25.5" customHeight="1">
      <c r="B201" s="268"/>
      <c r="C201" s="348" t="s">
        <v>535</v>
      </c>
      <c r="D201" s="348"/>
      <c r="E201" s="348"/>
      <c r="F201" s="348" t="s">
        <v>536</v>
      </c>
      <c r="G201" s="349"/>
      <c r="H201" s="348" t="s">
        <v>537</v>
      </c>
      <c r="I201" s="348"/>
      <c r="J201" s="348"/>
      <c r="K201" s="270"/>
    </row>
    <row r="202" s="1" customFormat="1" ht="5.25" customHeight="1">
      <c r="B202" s="303"/>
      <c r="C202" s="298"/>
      <c r="D202" s="298"/>
      <c r="E202" s="298"/>
      <c r="F202" s="298"/>
      <c r="G202" s="324"/>
      <c r="H202" s="298"/>
      <c r="I202" s="298"/>
      <c r="J202" s="298"/>
      <c r="K202" s="326"/>
    </row>
    <row r="203" s="1" customFormat="1" ht="15" customHeight="1">
      <c r="B203" s="303"/>
      <c r="C203" s="278" t="s">
        <v>527</v>
      </c>
      <c r="D203" s="278"/>
      <c r="E203" s="278"/>
      <c r="F203" s="301" t="s">
        <v>46</v>
      </c>
      <c r="G203" s="278"/>
      <c r="H203" s="278" t="s">
        <v>538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47</v>
      </c>
      <c r="G204" s="278"/>
      <c r="H204" s="278" t="s">
        <v>539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50</v>
      </c>
      <c r="G205" s="278"/>
      <c r="H205" s="278" t="s">
        <v>540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48</v>
      </c>
      <c r="G206" s="278"/>
      <c r="H206" s="278" t="s">
        <v>541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 t="s">
        <v>49</v>
      </c>
      <c r="G207" s="278"/>
      <c r="H207" s="278" t="s">
        <v>542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/>
      <c r="G208" s="278"/>
      <c r="H208" s="278"/>
      <c r="I208" s="278"/>
      <c r="J208" s="278"/>
      <c r="K208" s="326"/>
    </row>
    <row r="209" s="1" customFormat="1" ht="15" customHeight="1">
      <c r="B209" s="303"/>
      <c r="C209" s="278" t="s">
        <v>481</v>
      </c>
      <c r="D209" s="278"/>
      <c r="E209" s="278"/>
      <c r="F209" s="301" t="s">
        <v>82</v>
      </c>
      <c r="G209" s="278"/>
      <c r="H209" s="278" t="s">
        <v>543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376</v>
      </c>
      <c r="G210" s="278"/>
      <c r="H210" s="278" t="s">
        <v>377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374</v>
      </c>
      <c r="G211" s="278"/>
      <c r="H211" s="278" t="s">
        <v>544</v>
      </c>
      <c r="I211" s="278"/>
      <c r="J211" s="278"/>
      <c r="K211" s="326"/>
    </row>
    <row r="212" s="1" customFormat="1" ht="15" customHeight="1">
      <c r="B212" s="350"/>
      <c r="C212" s="278"/>
      <c r="D212" s="278"/>
      <c r="E212" s="278"/>
      <c r="F212" s="301" t="s">
        <v>378</v>
      </c>
      <c r="G212" s="339"/>
      <c r="H212" s="330" t="s">
        <v>379</v>
      </c>
      <c r="I212" s="330"/>
      <c r="J212" s="330"/>
      <c r="K212" s="351"/>
    </row>
    <row r="213" s="1" customFormat="1" ht="15" customHeight="1">
      <c r="B213" s="350"/>
      <c r="C213" s="278"/>
      <c r="D213" s="278"/>
      <c r="E213" s="278"/>
      <c r="F213" s="301" t="s">
        <v>380</v>
      </c>
      <c r="G213" s="339"/>
      <c r="H213" s="330" t="s">
        <v>545</v>
      </c>
      <c r="I213" s="330"/>
      <c r="J213" s="330"/>
      <c r="K213" s="351"/>
    </row>
    <row r="214" s="1" customFormat="1" ht="15" customHeight="1">
      <c r="B214" s="350"/>
      <c r="C214" s="278"/>
      <c r="D214" s="278"/>
      <c r="E214" s="278"/>
      <c r="F214" s="301"/>
      <c r="G214" s="339"/>
      <c r="H214" s="330"/>
      <c r="I214" s="330"/>
      <c r="J214" s="330"/>
      <c r="K214" s="351"/>
    </row>
    <row r="215" s="1" customFormat="1" ht="15" customHeight="1">
      <c r="B215" s="350"/>
      <c r="C215" s="278" t="s">
        <v>505</v>
      </c>
      <c r="D215" s="278"/>
      <c r="E215" s="278"/>
      <c r="F215" s="301">
        <v>1</v>
      </c>
      <c r="G215" s="339"/>
      <c r="H215" s="330" t="s">
        <v>546</v>
      </c>
      <c r="I215" s="330"/>
      <c r="J215" s="330"/>
      <c r="K215" s="351"/>
    </row>
    <row r="216" s="1" customFormat="1" ht="15" customHeight="1">
      <c r="B216" s="350"/>
      <c r="C216" s="278"/>
      <c r="D216" s="278"/>
      <c r="E216" s="278"/>
      <c r="F216" s="301">
        <v>2</v>
      </c>
      <c r="G216" s="339"/>
      <c r="H216" s="330" t="s">
        <v>547</v>
      </c>
      <c r="I216" s="330"/>
      <c r="J216" s="330"/>
      <c r="K216" s="351"/>
    </row>
    <row r="217" s="1" customFormat="1" ht="15" customHeight="1">
      <c r="B217" s="350"/>
      <c r="C217" s="278"/>
      <c r="D217" s="278"/>
      <c r="E217" s="278"/>
      <c r="F217" s="301">
        <v>3</v>
      </c>
      <c r="G217" s="339"/>
      <c r="H217" s="330" t="s">
        <v>548</v>
      </c>
      <c r="I217" s="330"/>
      <c r="J217" s="330"/>
      <c r="K217" s="351"/>
    </row>
    <row r="218" s="1" customFormat="1" ht="15" customHeight="1">
      <c r="B218" s="350"/>
      <c r="C218" s="278"/>
      <c r="D218" s="278"/>
      <c r="E218" s="278"/>
      <c r="F218" s="301">
        <v>4</v>
      </c>
      <c r="G218" s="339"/>
      <c r="H218" s="330" t="s">
        <v>549</v>
      </c>
      <c r="I218" s="330"/>
      <c r="J218" s="330"/>
      <c r="K218" s="351"/>
    </row>
    <row r="219" s="1" customFormat="1" ht="12.75" customHeight="1">
      <c r="B219" s="352"/>
      <c r="C219" s="353"/>
      <c r="D219" s="353"/>
      <c r="E219" s="353"/>
      <c r="F219" s="353"/>
      <c r="G219" s="353"/>
      <c r="H219" s="353"/>
      <c r="I219" s="353"/>
      <c r="J219" s="353"/>
      <c r="K219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2024-11-19T10:30:27Z</dcterms:created>
  <dcterms:modified xsi:type="dcterms:W3CDTF">2024-11-19T10:30:33Z</dcterms:modified>
</cp:coreProperties>
</file>