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Tlaková kanalizace" sheetId="2" r:id="rId2"/>
    <sheet name="2 - Elektroinstalace" sheetId="3" r:id="rId3"/>
    <sheet name="VON - Vedlejší a ostatní 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'1 - Tlaková kanalizace'!$C$122:$K$275</definedName>
    <definedName name="_xlnm.Print_Area" localSheetId="1">'1 - Tlaková kanalizace'!$C$110:$J$275</definedName>
    <definedName name="_xlnm.Print_Titles" localSheetId="1">'1 - Tlaková kanalizace'!$122:$122</definedName>
    <definedName name="_xlnm._FilterDatabase" localSheetId="2" hidden="1">'2 - Elektroinstalace'!$C$125:$K$205</definedName>
    <definedName name="_xlnm.Print_Area" localSheetId="2">'2 - Elektroinstalace'!$C$113:$J$205</definedName>
    <definedName name="_xlnm.Print_Titles" localSheetId="2">'2 - Elektroinstalace'!$125:$125</definedName>
    <definedName name="_xlnm._FilterDatabase" localSheetId="3" hidden="1">'VON - Vedlejší a ostatní ...'!$C$122:$K$138</definedName>
    <definedName name="_xlnm.Print_Area" localSheetId="3">'VON - Vedlejší a ostatní ...'!$C$110:$J$138</definedName>
    <definedName name="_xlnm.Print_Titles" localSheetId="3">'VON - Vedlejší a ostatní ...'!$122:$122</definedName>
  </definedNames>
  <calcPr/>
</workbook>
</file>

<file path=xl/calcChain.xml><?xml version="1.0" encoding="utf-8"?>
<calcChain xmlns="http://schemas.openxmlformats.org/spreadsheetml/2006/main">
  <c i="4" l="1" r="J138"/>
  <c r="J137"/>
  <c r="J136"/>
  <c r="J37"/>
  <c r="J36"/>
  <c i="1" r="AY97"/>
  <c i="4" r="J35"/>
  <c i="1" r="AX97"/>
  <c i="4" r="J103"/>
  <c r="J102"/>
  <c r="J101"/>
  <c r="BI134"/>
  <c r="BH134"/>
  <c r="BG134"/>
  <c r="BF134"/>
  <c r="T134"/>
  <c r="T133"/>
  <c r="R134"/>
  <c r="R133"/>
  <c r="P134"/>
  <c r="P133"/>
  <c r="BI131"/>
  <c r="BH131"/>
  <c r="BG131"/>
  <c r="BF131"/>
  <c r="T131"/>
  <c r="T130"/>
  <c r="R131"/>
  <c r="R130"/>
  <c r="P131"/>
  <c r="P130"/>
  <c r="BI128"/>
  <c r="BH128"/>
  <c r="BG128"/>
  <c r="BF128"/>
  <c r="T128"/>
  <c r="R128"/>
  <c r="P128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91"/>
  <c r="J20"/>
  <c r="J18"/>
  <c r="E18"/>
  <c r="F120"/>
  <c r="J17"/>
  <c r="J15"/>
  <c r="E15"/>
  <c r="F91"/>
  <c r="J14"/>
  <c r="J12"/>
  <c r="J89"/>
  <c r="E7"/>
  <c r="E113"/>
  <c i="3" r="J128"/>
  <c r="J127"/>
  <c r="J37"/>
  <c r="J36"/>
  <c i="1" r="AY96"/>
  <c i="3" r="J35"/>
  <c i="1" r="AX96"/>
  <c i="3" r="BI204"/>
  <c r="BH204"/>
  <c r="BG204"/>
  <c r="BF204"/>
  <c r="T204"/>
  <c r="T203"/>
  <c r="R204"/>
  <c r="R203"/>
  <c r="P204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T137"/>
  <c r="R138"/>
  <c r="R137"/>
  <c r="P138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J98"/>
  <c r="J97"/>
  <c r="F120"/>
  <c r="E118"/>
  <c r="F89"/>
  <c r="E87"/>
  <c r="J24"/>
  <c r="E24"/>
  <c r="J123"/>
  <c r="J23"/>
  <c r="J21"/>
  <c r="E21"/>
  <c r="J91"/>
  <c r="J20"/>
  <c r="J18"/>
  <c r="E18"/>
  <c r="F123"/>
  <c r="J17"/>
  <c r="J15"/>
  <c r="E15"/>
  <c r="F122"/>
  <c r="J14"/>
  <c r="J12"/>
  <c r="J89"/>
  <c r="E7"/>
  <c r="E85"/>
  <c i="2" r="J37"/>
  <c r="J36"/>
  <c i="1" r="AY95"/>
  <c i="2" r="J35"/>
  <c i="1" r="AX95"/>
  <c i="2" r="BI274"/>
  <c r="BH274"/>
  <c r="BG274"/>
  <c r="BF274"/>
  <c r="T274"/>
  <c r="T273"/>
  <c r="R274"/>
  <c r="R273"/>
  <c r="P274"/>
  <c r="P273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T177"/>
  <c r="R178"/>
  <c r="R177"/>
  <c r="P178"/>
  <c r="P177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7"/>
  <c r="BH137"/>
  <c r="BG137"/>
  <c r="BF137"/>
  <c r="T137"/>
  <c r="R137"/>
  <c r="P137"/>
  <c r="BI135"/>
  <c r="BH135"/>
  <c r="BG135"/>
  <c r="BF135"/>
  <c r="T135"/>
  <c r="R135"/>
  <c r="P135"/>
  <c r="BI129"/>
  <c r="BH129"/>
  <c r="BG129"/>
  <c r="BF129"/>
  <c r="T129"/>
  <c r="R129"/>
  <c r="P129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119"/>
  <c r="J14"/>
  <c r="J12"/>
  <c r="J117"/>
  <c r="E7"/>
  <c r="E85"/>
  <c i="1" r="L90"/>
  <c r="AM90"/>
  <c r="AM89"/>
  <c r="L89"/>
  <c r="AM87"/>
  <c r="L87"/>
  <c r="L85"/>
  <c r="L84"/>
  <c i="2" r="J241"/>
  <c r="BK204"/>
  <c r="BK135"/>
  <c r="BK247"/>
  <c r="J226"/>
  <c r="J210"/>
  <c r="BK185"/>
  <c r="J162"/>
  <c r="BK243"/>
  <c r="BK226"/>
  <c r="BK183"/>
  <c r="J137"/>
  <c r="J243"/>
  <c r="BK190"/>
  <c r="J171"/>
  <c r="BK129"/>
  <c r="J167"/>
  <c r="J142"/>
  <c i="3" r="J191"/>
  <c r="J152"/>
  <c r="J185"/>
  <c r="J195"/>
  <c r="BK197"/>
  <c r="BK141"/>
  <c r="BK193"/>
  <c r="BK167"/>
  <c r="BK133"/>
  <c r="BK187"/>
  <c r="BK158"/>
  <c i="2" r="BK251"/>
  <c r="J224"/>
  <c r="J144"/>
  <c r="J263"/>
  <c r="BK232"/>
  <c r="J216"/>
  <c r="J200"/>
  <c r="BK171"/>
  <c r="J236"/>
  <c r="J202"/>
  <c r="BK157"/>
  <c r="BK271"/>
  <c r="J214"/>
  <c r="J185"/>
  <c r="J174"/>
  <c r="BK202"/>
  <c r="BK150"/>
  <c i="3" r="BK201"/>
  <c r="BK171"/>
  <c r="J163"/>
  <c r="J133"/>
  <c r="J180"/>
  <c r="BK144"/>
  <c r="BK189"/>
  <c r="BK176"/>
  <c r="J146"/>
  <c r="J199"/>
  <c r="J165"/>
  <c r="J144"/>
  <c i="4" r="J131"/>
  <c r="BK126"/>
  <c i="2" r="BK245"/>
  <c r="BK212"/>
  <c r="BK269"/>
  <c r="J245"/>
  <c r="BK230"/>
  <c r="J220"/>
  <c r="J206"/>
  <c r="J194"/>
  <c r="BK178"/>
  <c r="J274"/>
  <c r="BK218"/>
  <c r="J181"/>
  <c r="J150"/>
  <c r="BK238"/>
  <c r="J198"/>
  <c r="BK142"/>
  <c r="J159"/>
  <c r="BK222"/>
  <c r="BK152"/>
  <c r="J126"/>
  <c i="3" r="BK178"/>
  <c r="J204"/>
  <c r="J176"/>
  <c r="BK138"/>
  <c r="BK173"/>
  <c r="BK130"/>
  <c r="J135"/>
  <c r="J178"/>
  <c r="J138"/>
  <c r="J197"/>
  <c r="J171"/>
  <c r="J150"/>
  <c i="4" r="J126"/>
  <c r="BK131"/>
  <c i="2" r="J271"/>
  <c r="J218"/>
  <c r="BK194"/>
  <c r="J266"/>
  <c r="J238"/>
  <c r="BK224"/>
  <c r="BK214"/>
  <c r="J190"/>
  <c r="BK154"/>
  <c r="J269"/>
  <c r="J230"/>
  <c r="BK216"/>
  <c r="BK167"/>
  <c r="J129"/>
  <c r="BK236"/>
  <c r="BK210"/>
  <c r="J196"/>
  <c r="BK220"/>
  <c r="BK159"/>
  <c i="3" r="BK199"/>
  <c r="BK169"/>
  <c r="J154"/>
  <c r="J189"/>
  <c r="BK161"/>
  <c r="J141"/>
  <c r="BK152"/>
  <c r="BK195"/>
  <c r="BK163"/>
  <c i="4" r="J134"/>
  <c r="J128"/>
  <c i="2" r="BK263"/>
  <c r="BK234"/>
  <c r="BK200"/>
  <c r="BK126"/>
  <c r="BK241"/>
  <c r="BK228"/>
  <c r="J204"/>
  <c r="J183"/>
  <c r="BK137"/>
  <c r="J249"/>
  <c r="BK206"/>
  <c r="J154"/>
  <c r="BK274"/>
  <c r="J232"/>
  <c r="J208"/>
  <c r="J157"/>
  <c r="BK162"/>
  <c i="1" r="AS94"/>
  <c i="3" r="BK180"/>
  <c r="BK156"/>
  <c r="J201"/>
  <c r="BK165"/>
  <c r="BK185"/>
  <c r="BK154"/>
  <c r="J173"/>
  <c r="J187"/>
  <c r="BK146"/>
  <c r="BK191"/>
  <c r="J161"/>
  <c r="J130"/>
  <c i="4" r="BK128"/>
  <c i="2" r="J247"/>
  <c r="BK208"/>
  <c r="BK147"/>
  <c r="BK249"/>
  <c r="J234"/>
  <c r="J222"/>
  <c r="BK198"/>
  <c r="BK181"/>
  <c r="BK144"/>
  <c r="BK266"/>
  <c r="J228"/>
  <c r="BK196"/>
  <c r="J147"/>
  <c r="J251"/>
  <c r="J212"/>
  <c r="J178"/>
  <c r="J152"/>
  <c r="BK174"/>
  <c r="J135"/>
  <c i="3" r="J182"/>
  <c r="J167"/>
  <c r="BK150"/>
  <c r="J169"/>
  <c r="J193"/>
  <c r="J156"/>
  <c r="J158"/>
  <c r="BK204"/>
  <c r="BK182"/>
  <c r="BK135"/>
  <c i="4" r="BK134"/>
  <c i="2" l="1" r="R125"/>
  <c r="P180"/>
  <c r="R262"/>
  <c i="3" r="BK129"/>
  <c r="J129"/>
  <c r="J99"/>
  <c r="BK140"/>
  <c r="J140"/>
  <c r="J101"/>
  <c r="P160"/>
  <c r="R184"/>
  <c i="2" r="BK180"/>
  <c r="J180"/>
  <c r="J101"/>
  <c r="P262"/>
  <c i="3" r="P129"/>
  <c r="BK149"/>
  <c r="J149"/>
  <c r="J102"/>
  <c r="R149"/>
  <c r="BK175"/>
  <c r="J175"/>
  <c r="J104"/>
  <c r="R175"/>
  <c i="2" r="P125"/>
  <c r="T180"/>
  <c i="3" r="R129"/>
  <c r="P149"/>
  <c r="T149"/>
  <c r="P175"/>
  <c r="T175"/>
  <c i="2" r="R170"/>
  <c i="3" r="T129"/>
  <c r="P140"/>
  <c r="R160"/>
  <c r="T184"/>
  <c i="2" r="T125"/>
  <c r="BK170"/>
  <c r="J170"/>
  <c r="J99"/>
  <c r="P170"/>
  <c r="T170"/>
  <c r="BK262"/>
  <c r="J262"/>
  <c r="J102"/>
  <c i="3" r="R140"/>
  <c r="BK160"/>
  <c r="J160"/>
  <c r="J103"/>
  <c r="P184"/>
  <c i="4" r="BK125"/>
  <c r="R125"/>
  <c r="R124"/>
  <c r="R123"/>
  <c i="2" r="BK125"/>
  <c r="J125"/>
  <c r="J98"/>
  <c r="R180"/>
  <c r="T262"/>
  <c i="3" r="T140"/>
  <c r="T160"/>
  <c r="BK184"/>
  <c r="J184"/>
  <c r="J105"/>
  <c i="4" r="P125"/>
  <c r="P124"/>
  <c r="P123"/>
  <c i="1" r="AU97"/>
  <c i="4" r="T125"/>
  <c r="T124"/>
  <c r="T123"/>
  <c i="3" r="BK203"/>
  <c r="J203"/>
  <c r="J106"/>
  <c i="2" r="BK273"/>
  <c r="J273"/>
  <c r="J103"/>
  <c r="BK177"/>
  <c r="J177"/>
  <c r="J100"/>
  <c i="3" r="BK137"/>
  <c r="J137"/>
  <c r="J100"/>
  <c i="4" r="BK130"/>
  <c r="J130"/>
  <c r="J99"/>
  <c r="BK133"/>
  <c r="J133"/>
  <c r="J100"/>
  <c r="E85"/>
  <c r="F92"/>
  <c r="BE131"/>
  <c r="J119"/>
  <c r="J92"/>
  <c r="F119"/>
  <c r="BE126"/>
  <c r="BE128"/>
  <c r="BE134"/>
  <c r="J117"/>
  <c i="3" r="F91"/>
  <c r="BE169"/>
  <c r="BE180"/>
  <c r="BE189"/>
  <c r="BE204"/>
  <c i="2" r="BK124"/>
  <c r="J124"/>
  <c r="J97"/>
  <c i="3" r="F92"/>
  <c r="J120"/>
  <c r="BE130"/>
  <c r="BE144"/>
  <c r="BE158"/>
  <c r="BE163"/>
  <c r="BE165"/>
  <c r="BE185"/>
  <c r="BE191"/>
  <c r="E116"/>
  <c r="BE133"/>
  <c r="BE138"/>
  <c r="BE150"/>
  <c r="BE156"/>
  <c r="BE171"/>
  <c r="BE201"/>
  <c r="BE152"/>
  <c r="BE167"/>
  <c r="BE178"/>
  <c r="BE187"/>
  <c r="BE197"/>
  <c r="J92"/>
  <c r="J122"/>
  <c r="BE141"/>
  <c r="BE146"/>
  <c r="BE173"/>
  <c r="BE182"/>
  <c r="BE193"/>
  <c r="BE199"/>
  <c r="BE135"/>
  <c r="BE154"/>
  <c r="BE161"/>
  <c r="BE176"/>
  <c r="BE195"/>
  <c i="2" r="F91"/>
  <c r="BE147"/>
  <c r="BE154"/>
  <c r="BE162"/>
  <c r="BE171"/>
  <c r="BE200"/>
  <c r="BE212"/>
  <c r="BE214"/>
  <c r="J89"/>
  <c r="J91"/>
  <c r="BE144"/>
  <c r="BE167"/>
  <c r="BE183"/>
  <c r="BE185"/>
  <c r="E113"/>
  <c r="BE137"/>
  <c r="BE174"/>
  <c r="BE181"/>
  <c r="BE196"/>
  <c r="BE218"/>
  <c r="BE222"/>
  <c r="BE226"/>
  <c r="BE228"/>
  <c r="BE241"/>
  <c r="BE245"/>
  <c r="BE247"/>
  <c r="BE269"/>
  <c r="BE274"/>
  <c r="J92"/>
  <c r="BE126"/>
  <c r="BE150"/>
  <c r="BE152"/>
  <c r="BE178"/>
  <c r="BE194"/>
  <c r="BE198"/>
  <c r="BE204"/>
  <c r="BE210"/>
  <c r="BE220"/>
  <c r="BE224"/>
  <c r="BE232"/>
  <c r="BE238"/>
  <c r="BE251"/>
  <c r="BE271"/>
  <c r="F92"/>
  <c r="BE129"/>
  <c r="BE135"/>
  <c r="BE142"/>
  <c r="BE157"/>
  <c r="BE159"/>
  <c r="BE208"/>
  <c r="BE234"/>
  <c r="BE249"/>
  <c r="BE263"/>
  <c r="BE266"/>
  <c r="BE190"/>
  <c r="BE202"/>
  <c r="BE206"/>
  <c r="BE216"/>
  <c r="BE230"/>
  <c r="BE236"/>
  <c r="BE243"/>
  <c i="3" r="F34"/>
  <c i="1" r="BA96"/>
  <c i="3" r="F37"/>
  <c i="1" r="BD96"/>
  <c i="3" r="F36"/>
  <c i="1" r="BC96"/>
  <c i="2" r="J34"/>
  <c i="1" r="AW95"/>
  <c i="3" r="F35"/>
  <c i="1" r="BB96"/>
  <c i="2" r="F34"/>
  <c i="1" r="BA95"/>
  <c i="3" r="J34"/>
  <c i="1" r="AW96"/>
  <c i="4" r="J34"/>
  <c i="1" r="AW97"/>
  <c i="4" r="F36"/>
  <c i="1" r="BC97"/>
  <c i="2" r="F37"/>
  <c i="1" r="BD95"/>
  <c i="4" r="F34"/>
  <c i="1" r="BA97"/>
  <c i="2" r="F35"/>
  <c i="1" r="BB95"/>
  <c i="4" r="F37"/>
  <c i="1" r="BD97"/>
  <c i="2" r="F36"/>
  <c i="1" r="BC95"/>
  <c i="4" r="F35"/>
  <c i="1" r="BB97"/>
  <c i="2" l="1" r="T124"/>
  <c r="T123"/>
  <c i="3" r="R126"/>
  <c i="4" r="BK124"/>
  <c r="BK123"/>
  <c r="J123"/>
  <c r="J96"/>
  <c i="3" r="T126"/>
  <c i="2" r="P124"/>
  <c r="P123"/>
  <c i="1" r="AU95"/>
  <c i="3" r="P126"/>
  <c i="1" r="AU96"/>
  <c i="2" r="R124"/>
  <c r="R123"/>
  <c i="4" r="J125"/>
  <c r="J98"/>
  <c i="3" r="BK126"/>
  <c r="J126"/>
  <c i="2" r="BK123"/>
  <c r="J123"/>
  <c r="J96"/>
  <c i="3" r="J33"/>
  <c i="1" r="AV96"/>
  <c r="AT96"/>
  <c i="4" r="F33"/>
  <c i="1" r="AZ97"/>
  <c i="3" r="J30"/>
  <c i="1" r="AG96"/>
  <c i="3" r="F33"/>
  <c i="1" r="AZ96"/>
  <c r="BA94"/>
  <c r="W30"/>
  <c i="2" r="F33"/>
  <c i="1" r="AZ95"/>
  <c i="2" r="J33"/>
  <c i="1" r="AV95"/>
  <c r="AT95"/>
  <c i="4" r="J33"/>
  <c i="1" r="AV97"/>
  <c r="AT97"/>
  <c r="BD94"/>
  <c r="W33"/>
  <c r="BC94"/>
  <c r="W32"/>
  <c r="BB94"/>
  <c r="W31"/>
  <c i="3" l="1" r="J96"/>
  <c i="4" r="J124"/>
  <c r="J97"/>
  <c i="3" r="J39"/>
  <c i="1" r="AN96"/>
  <c r="AU94"/>
  <c i="4" r="J30"/>
  <c i="1" r="AG97"/>
  <c i="2" r="J30"/>
  <c i="1" r="AG95"/>
  <c r="AX94"/>
  <c r="AY94"/>
  <c r="AW94"/>
  <c r="AK30"/>
  <c r="AZ94"/>
  <c r="W29"/>
  <c i="4" l="1" r="J39"/>
  <c i="2" r="J39"/>
  <c i="1" r="AN95"/>
  <c r="AN97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<sst xmlns="http://schemas.openxmlformats.org/spreadsheetml/2006/main">
  <si>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</si>
  <si>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</si>
  <si>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</si>
  <si>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</si>
  <si>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</si>
  <si>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{aae87f72-8984-47a4-a863-85cba85382c3}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</si>
  <si>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</si>
  <si>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</si>
  <si>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</si>
  <si>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</si>
  <si>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</si>
  <si>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</si>
  <si>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</si>
  <si>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</si>
  <si>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122024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</si>
  <si>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</si>
  <si>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</si>
  <si>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Prodloužení tlakové kanalizace v Borkách</t>
  </si>
  <si>
    <t>KSO:</t>
  </si>
  <si>
    <t>CC-CZ:</t>
  </si>
  <si>
    <t>Místo:</t>
  </si>
  <si>
    <t xml:space="preserve"> </t>
  </si>
  <si>
    <t>Datum:</t>
  </si>
  <si>
    <t>28. 2. 2024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</si>
  <si>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</si>
  <si>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</si>
  <si>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</si>
  <si>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</si>
  <si>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</si>
  <si>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</si>
  <si>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</si>
  <si>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</si>
  <si>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</si>
  <si>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</si>
  <si>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</si>
  <si>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</si>
  <si>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</si>
  <si>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</si>
  <si>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</si>
  <si>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</si>
  <si>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</si>
  <si>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</si>
  <si>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</si>
  <si>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</si>
  <si>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</si>
  <si>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</si>
  <si>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</si>
  <si>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</si>
  <si>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</si>
  <si>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</si>
  <si>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</si>
  <si>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</si>
  <si>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</si>
  <si>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</si>
  <si>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</si>
  <si>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</si>
  <si>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</si>
  <si>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</si>
  <si>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</si>
  <si>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</si>
  <si>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</si>
  <si>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</si>
  <si>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</si>
  <si>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</si>
  <si>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</si>
  <si>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</si>
  <si>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</si>
  <si>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</si>
  <si>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</si>
  <si>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</si>
  <si>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</si>
  <si>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</si>
  <si>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</si>
  <si>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</si>
  <si>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</si>
  <si>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</si>
  <si>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</si>
  <si>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</si>
  <si>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</si>
  <si>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Tlaková kanalizace</t>
  </si>
  <si>
    <t>STA</t>
  </si>
  <si>
    <t>{b154626b-c642-453d-b46a-db06f4dc6ba0}</t>
  </si>
  <si>
    <t>2</t>
  </si>
  <si>
    <t>Elektroinstalace</t>
  </si>
  <si>
    <t>{33c9373e-e93e-48d2-9ea0-a7f1a2fb7425}</t>
  </si>
  <si>
    <t>VON</t>
  </si>
  <si>
    <t>Vedlejší a ostatní náklady</t>
  </si>
  <si>
    <t>{5582a591-0c30-46fa-b3b2-58ab539a6cb4}</t>
  </si>
  <si>
    <t>KRYCÍ LIST SOUPISU PRACÍ</t>
  </si>
  <si>
    <t>Objekt:</t>
  </si>
  <si>
    <t>1 - Tlaková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</si>
  <si>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</si>
  <si>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</si>
  <si>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</si>
  <si>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</si>
  <si>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</si>
  <si>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</si>
  <si>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</si>
  <si>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</si>
  <si>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</si>
  <si>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</si>
  <si>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</si>
  <si>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</si>
  <si>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</si>
  <si>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</si>
  <si>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</si>
  <si>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</si>
  <si>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</si>
  <si>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</si>
  <si>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</si>
  <si>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</si>
  <si>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</si>
  <si>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</si>
  <si>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</si>
  <si>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</si>
  <si>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</si>
  <si>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</si>
  <si>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</si>
  <si>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</si>
  <si>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</si>
  <si>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</si>
  <si>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</si>
  <si>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podkladu z kameniva drceného tl přes 200 do 300 mm strojně pl přes 200 m2</t>
  </si>
  <si>
    <t>m2</t>
  </si>
  <si>
    <t>4</t>
  </si>
  <si>
    <t>521627795</t>
  </si>
  <si>
    <t>PP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</si>
  <si>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</si>
  <si>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VV</t>
  </si>
  <si>
    <t>5*1</t>
  </si>
  <si>
    <t>132254204</t>
  </si>
  <si>
    <t>Hloubení zapažených rýh š do 2000 mm v hornině třídy těžitelnosti I skupiny 3 objem do 500 m3</t>
  </si>
  <si>
    <t>m3</t>
  </si>
  <si>
    <t>-1083730204</t>
  </si>
  <si>
    <t>Hloubení zapažených rýh šířky přes 800 do 2 000 mm strojně s urovnáním dna do předepsaného profilu a spádu v hornině třídy těžitelnosti I skupiny 3 přes 100 do 500 m3</t>
  </si>
  <si>
    <t>"řad" 2*1*1,9</t>
  </si>
  <si>
    <t>"přípojka" 2*1*1,9</t>
  </si>
  <si>
    <t>Součet</t>
  </si>
  <si>
    <t>0,5*3,8</t>
  </si>
  <si>
    <t>3</t>
  </si>
  <si>
    <t>132354204</t>
  </si>
  <si>
    <t>Hloubení zapažených rýh š do 2000 mm v hornině třídy těžitelnosti II skupiny 4 objem do 500 m3</t>
  </si>
  <si>
    <t>540826454</t>
  </si>
  <si>
    <t>Hloubení zapažených rýh šířky přes 800 do 2 000 mm strojně s urovnáním dna do předepsaného profilu a spádu v hornině třídy těžitelnosti II skupiny 4 přes 100 do 500 m3</t>
  </si>
  <si>
    <t>151811131</t>
  </si>
  <si>
    <t>Osazení pažicího boxu hl výkopu do 4 m š do 1,2 m</t>
  </si>
  <si>
    <t>-638083398</t>
  </si>
  <si>
    <t>Zřízení pažicích boxů pro pažení a rozepření stěn rýh podzemního vedení hloubka výkopu do 4 m, šířka do 1,2 m</t>
  </si>
  <si>
    <t>"řad"2*1,9*2</t>
  </si>
  <si>
    <t>"přípojka" 2*1,9*2</t>
  </si>
  <si>
    <t>5</t>
  </si>
  <si>
    <t>151811231</t>
  </si>
  <si>
    <t>Odstranění pažicího boxu hl výkopu do 4 m š do 1,2 m</t>
  </si>
  <si>
    <t>275535325</t>
  </si>
  <si>
    <t>Odstranění pažicích boxů pro pažení a rozepření stěn rýh podzemního vedení hloubka výkopu do 4 m, šířka do 1,2 m</t>
  </si>
  <si>
    <t>6</t>
  </si>
  <si>
    <t>162351104</t>
  </si>
  <si>
    <t>Vodorovné přemístění přes 500 do 1000 m výkopku/sypaniny z horniny třídy těžitelnosti I skupiny 1 až 3</t>
  </si>
  <si>
    <t>-73837797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</si>
  <si>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</si>
  <si>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7</t>
  </si>
  <si>
    <t>162751117</t>
  </si>
  <si>
    <t>Vodorovné přemístění přes 9 000 do 10000 m výkopku/sypaniny z horniny třídy těžitelnosti I skupiny 1 až 3</t>
  </si>
  <si>
    <t>-1503751139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</si>
  <si>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</si>
  <si>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(0,4+1,4)/2</t>
  </si>
  <si>
    <t>8</t>
  </si>
  <si>
    <t>162751137</t>
  </si>
  <si>
    <t>Vodorovné přemístění přes 9 000 do 10000 m výkopku/sypaniny z horniny třídy těžitelnosti II skupiny 4 a 5</t>
  </si>
  <si>
    <t>591579037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</si>
  <si>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</si>
  <si>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9</t>
  </si>
  <si>
    <t>167151111</t>
  </si>
  <si>
    <t>Nakládání výkopku z hornin třídy těžitelnosti I skupiny 1 až 3 přes 100 m3</t>
  </si>
  <si>
    <t>-1587040114</t>
  </si>
  <si>
    <t>Nakládání, skládání a překládání neulehlého výkopku nebo sypaniny strojně nakládání, množství přes 100 m3, z hornin třídy těžitelnosti I, skupiny 1 až 3</t>
  </si>
  <si>
    <t>10</t>
  </si>
  <si>
    <t>171201221</t>
  </si>
  <si>
    <t>Poplatek za uložení na skládce (skládkovné) zeminy a kamení kód odpadu 17 05 04</t>
  </si>
  <si>
    <t>t</t>
  </si>
  <si>
    <t>-744452437</t>
  </si>
  <si>
    <t>Poplatek za uložení stavebního odpadu na skládce (skládkovné) zeminy a kamení zatříděného do Katalogu odpadů pod kódem 17 05 04</t>
  </si>
  <si>
    <t>1,8*1,8</t>
  </si>
  <si>
    <t>11</t>
  </si>
  <si>
    <t>171251201</t>
  </si>
  <si>
    <t>Uložení sypaniny na skládky nebo meziskládky</t>
  </si>
  <si>
    <t>-23152662</t>
  </si>
  <si>
    <t>Uložení sypaniny na skládky nebo meziskládky bez hutnění s upravením uložené sypaniny do předepsaného tvaru</t>
  </si>
  <si>
    <t>174101101</t>
  </si>
  <si>
    <t>Zásyp jam, šachet rýh nebo kolem objektů sypaninou se zhutněním</t>
  </si>
  <si>
    <t>1544536606</t>
  </si>
  <si>
    <t>Zásyp sypaninou z jakékoliv horniny s uložením výkopku ve vrstvách se zhutněním jam, šachet, rýh nebo kolem objektů v těchto vykopávkách</t>
  </si>
  <si>
    <t>3,8-0,4-1,4</t>
  </si>
  <si>
    <t>13</t>
  </si>
  <si>
    <t>175151101</t>
  </si>
  <si>
    <t>Obsypání potrubí strojně sypaninou bez prohození, uloženou do 3 m</t>
  </si>
  <si>
    <t>-1973856412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</si>
  <si>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</si>
  <si>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"řad" 2*1*0,35</t>
  </si>
  <si>
    <t>"přípojka"2*1*0,35</t>
  </si>
  <si>
    <t>14</t>
  </si>
  <si>
    <t>M</t>
  </si>
  <si>
    <t>58337310</t>
  </si>
  <si>
    <t>štěrkopísek frakce 0/4</t>
  </si>
  <si>
    <t>-1438201241</t>
  </si>
  <si>
    <t>1,4*1,8</t>
  </si>
  <si>
    <t>Vodorovné konstrukce</t>
  </si>
  <si>
    <t>15</t>
  </si>
  <si>
    <t>451573111</t>
  </si>
  <si>
    <t>Lože pod potrubí otevřený výkop ze štěrkopísku</t>
  </si>
  <si>
    <t>-597278700</t>
  </si>
  <si>
    <t>Lože pod potrubí, stoky a drobné objekty v otevřeném výkopu z písku a štěrkopísku do 63 mm</t>
  </si>
  <si>
    <t>4*1*0,1</t>
  </si>
  <si>
    <t>16</t>
  </si>
  <si>
    <t>452313141</t>
  </si>
  <si>
    <t>Podkladní bloky z betonu prostého bez zvýšených nároků na prostředí tř. C 16/20 otevřený výkop</t>
  </si>
  <si>
    <t>1486388894</t>
  </si>
  <si>
    <t>Podkladní a zajišťovací konstrukce z betonu prostého v otevřeném výkopu bez zvýšených nároků na prostředí bloky pro potrubí z betonu tř. C 16/20</t>
  </si>
  <si>
    <t>1*0,5*0,5*0,5</t>
  </si>
  <si>
    <t>Komunikace pozemní</t>
  </si>
  <si>
    <t>17</t>
  </si>
  <si>
    <t>564871011</t>
  </si>
  <si>
    <t>Podklad ze štěrkodrtě ŠD plochy do 100 m2 tl 250 mm</t>
  </si>
  <si>
    <t>70647592</t>
  </si>
  <si>
    <t>Podklad ze štěrkodrti ŠD s rozprostřením a zhutněním plochy jednotlivě do 100 m2, po zhutnění tl. 250 mm</t>
  </si>
  <si>
    <t>Trubní vedení</t>
  </si>
  <si>
    <t>18</t>
  </si>
  <si>
    <t>857242122</t>
  </si>
  <si>
    <t>Montáž litinových tvarovek jednoosých přírubových otevřený výkop DN 80</t>
  </si>
  <si>
    <t>kus</t>
  </si>
  <si>
    <t>-412295281</t>
  </si>
  <si>
    <t>Montáž litinových tvarovek na potrubí litinovém tlakovém jednoosých na potrubí z trub přírubových v otevřeném výkopu, kanálu nebo v šachtě DN 80</t>
  </si>
  <si>
    <t>19</t>
  </si>
  <si>
    <t>55250642</t>
  </si>
  <si>
    <t>koleno přírubové s patkou PP litinové DN 80</t>
  </si>
  <si>
    <t>-60942405</t>
  </si>
  <si>
    <t>20</t>
  </si>
  <si>
    <t>871225201</t>
  </si>
  <si>
    <t>Montáž kanalizačního potrubí z PE SDR11 otevřený výkop svařovaných elektrotvarovkou d 63x5,8 mm</t>
  </si>
  <si>
    <t>m</t>
  </si>
  <si>
    <t>789008433</t>
  </si>
  <si>
    <t>Montáž kanalizačního potrubí z polyetylenu PE100 RC svařovaných elektrotvarovkou v otevřeném výkopu ve sklonu do 20 % SDR 11/PN16 d 63 x 5,8 mm</t>
  </si>
  <si>
    <t>"řad" 2</t>
  </si>
  <si>
    <t>"přípojky"2</t>
  </si>
  <si>
    <t>28613424</t>
  </si>
  <si>
    <t>potrubí kanalizační jednovrstvé PE100 RC SDR11 63x5,8mm</t>
  </si>
  <si>
    <t>296417726</t>
  </si>
  <si>
    <t>4*1,03</t>
  </si>
  <si>
    <t>4,12*1,015 'Přepočtené koeficientem množství</t>
  </si>
  <si>
    <t>22</t>
  </si>
  <si>
    <t>877215201</t>
  </si>
  <si>
    <t>Montáž elektrospojek na kanalizačním potrubí z PE trub d 63</t>
  </si>
  <si>
    <t>-1294178912</t>
  </si>
  <si>
    <t>Montáž tvarovek na kanalizačním plastovém potrubí z PE elektrotvarovek SDR 11/PN16 spojek nebo oblouků d 63</t>
  </si>
  <si>
    <t>23</t>
  </si>
  <si>
    <t>28615972</t>
  </si>
  <si>
    <t>elektrospojka SDR11 PE 100 PN16 D 63mm</t>
  </si>
  <si>
    <t>-1278179869</t>
  </si>
  <si>
    <t>24</t>
  </si>
  <si>
    <t>877215213</t>
  </si>
  <si>
    <t xml:space="preserve">Montáž  T-kusů na kanalizačním potrubí z PE trub d 63</t>
  </si>
  <si>
    <t>-3820187</t>
  </si>
  <si>
    <t>25</t>
  </si>
  <si>
    <t>28614958</t>
  </si>
  <si>
    <t xml:space="preserve"> T-kus 63/63/45 PE 100 PN16</t>
  </si>
  <si>
    <t>-440388483</t>
  </si>
  <si>
    <t>26</t>
  </si>
  <si>
    <t>877245201</t>
  </si>
  <si>
    <t>Montáž elektrospojek na kanalizačním potrubí z PE trub d 90</t>
  </si>
  <si>
    <t>685441581</t>
  </si>
  <si>
    <t>Montáž tvarovek na kanalizačním plastovém potrubí z PE elektrotvarovek SDR 11/PN16 spojek nebo oblouků d 90</t>
  </si>
  <si>
    <t>27</t>
  </si>
  <si>
    <t>28614977</t>
  </si>
  <si>
    <t>elektroredukce PE 100 PN16 D 90-63mm</t>
  </si>
  <si>
    <t>-1333043076</t>
  </si>
  <si>
    <t>28</t>
  </si>
  <si>
    <t>28653135</t>
  </si>
  <si>
    <t>nákružek lemový PE 100 SDR11 90mm</t>
  </si>
  <si>
    <t>-1133358993</t>
  </si>
  <si>
    <t>29</t>
  </si>
  <si>
    <t>28654368</t>
  </si>
  <si>
    <t>příruba volná k lemovému nákružku z polypropylénu 90</t>
  </si>
  <si>
    <t>-1191002017</t>
  </si>
  <si>
    <t>30</t>
  </si>
  <si>
    <t>891212122</t>
  </si>
  <si>
    <t>Montáž kanalizačních šoupátek otevřený výkop DN 50</t>
  </si>
  <si>
    <t>-435716147</t>
  </si>
  <si>
    <t>Montáž kanalizačních armatur na potrubí šoupátek v otevřeném výkopu nebo v šachtách s osazením zemní soupravy (bez poklopů) DN 50</t>
  </si>
  <si>
    <t>31</t>
  </si>
  <si>
    <t>42221451</t>
  </si>
  <si>
    <t>šoupátko odpadní voda litina GGG 50 krátká stavební dl PN10/16 DN 50x150mm</t>
  </si>
  <si>
    <t>-1334364474</t>
  </si>
  <si>
    <t>32</t>
  </si>
  <si>
    <t>891242122</t>
  </si>
  <si>
    <t>Montáž kanalizačních šoupátek otevřený výkop DN 80</t>
  </si>
  <si>
    <t>-690060222</t>
  </si>
  <si>
    <t>Montáž kanalizačních armatur na potrubí šoupátek v otevřeném výkopu nebo v šachtách s osazením zemní soupravy (bez poklopů) DN 80</t>
  </si>
  <si>
    <t>33</t>
  </si>
  <si>
    <t>42221453</t>
  </si>
  <si>
    <t>šoupátko odpadní voda litina GGG 50 krátká stavební dl PN10/16 DN 80x180mm</t>
  </si>
  <si>
    <t>-2020826760</t>
  </si>
  <si>
    <t>34</t>
  </si>
  <si>
    <t>42291079</t>
  </si>
  <si>
    <t>souprava zemní pro šoupátka DN 65-80mm teleskopická</t>
  </si>
  <si>
    <t>175641970</t>
  </si>
  <si>
    <t>35</t>
  </si>
  <si>
    <t>891242641</t>
  </si>
  <si>
    <t>Montáž souprav proplachovacích přírubových DN 80</t>
  </si>
  <si>
    <t>-2147472267</t>
  </si>
  <si>
    <t>Montáž kanalizačních armatur na potrubí proplachovacích souprav (bez poklopů) přírubových DN 80</t>
  </si>
  <si>
    <t>36</t>
  </si>
  <si>
    <t>42210065</t>
  </si>
  <si>
    <t>souprava proplachovací voda+kanál přírubové připojení DN 80/1,5 m</t>
  </si>
  <si>
    <t>1729805201</t>
  </si>
  <si>
    <t>37</t>
  </si>
  <si>
    <t>892241111</t>
  </si>
  <si>
    <t>Tlaková zkouška potrubí DN do 80</t>
  </si>
  <si>
    <t>-430578974</t>
  </si>
  <si>
    <t>38</t>
  </si>
  <si>
    <t>899401112</t>
  </si>
  <si>
    <t>Osazení poklopů litinových šoupátkových</t>
  </si>
  <si>
    <t>1252678054</t>
  </si>
  <si>
    <t>39</t>
  </si>
  <si>
    <t>42291352</t>
  </si>
  <si>
    <t>poklop litinový šoupátkový pro zemní soupravy osazení do terénu a do vozovky</t>
  </si>
  <si>
    <t>176730831</t>
  </si>
  <si>
    <t>40</t>
  </si>
  <si>
    <t>42210050</t>
  </si>
  <si>
    <t>deska podkladová uličního poklopu litinového šoupatového</t>
  </si>
  <si>
    <t>-253734494</t>
  </si>
  <si>
    <t>41</t>
  </si>
  <si>
    <t>899401113</t>
  </si>
  <si>
    <t>Osazení poklopů litinových hydrantových</t>
  </si>
  <si>
    <t>-247258921</t>
  </si>
  <si>
    <t>42</t>
  </si>
  <si>
    <t>42291452</t>
  </si>
  <si>
    <t>poklop litinový hydrantový DN 80</t>
  </si>
  <si>
    <t>895809194</t>
  </si>
  <si>
    <t>43</t>
  </si>
  <si>
    <t>42210052</t>
  </si>
  <si>
    <t>deska podkladová uličního poklopu litinového hydrantového</t>
  </si>
  <si>
    <t>-1505243703</t>
  </si>
  <si>
    <t>44</t>
  </si>
  <si>
    <t>899721111</t>
  </si>
  <si>
    <t>Signalizační vodič DN do 150 mm na potrubí</t>
  </si>
  <si>
    <t>-903611287</t>
  </si>
  <si>
    <t>Signalizační vodič na potrubí DN do 150 mm</t>
  </si>
  <si>
    <t>45</t>
  </si>
  <si>
    <t>899722114</t>
  </si>
  <si>
    <t>Krytí potrubí z plastů výstražnou fólií z PVC přes 34 do 40 cm</t>
  </si>
  <si>
    <t>1579059605</t>
  </si>
  <si>
    <t>Krytí potrubí z plastů výstražnou fólií z PVC šířky 40 cm</t>
  </si>
  <si>
    <t>46</t>
  </si>
  <si>
    <t>R881</t>
  </si>
  <si>
    <t>Vyčištění a vyčerpání stávající jímky odvoz na odp. skládku</t>
  </si>
  <si>
    <t>kpl</t>
  </si>
  <si>
    <t>-92511213</t>
  </si>
  <si>
    <t>47</t>
  </si>
  <si>
    <t>R882</t>
  </si>
  <si>
    <t>Dobetonávka a spádové betony C30/37 XA2 v jímce vč. bednění a rozpěr D+M</t>
  </si>
  <si>
    <t>4208139</t>
  </si>
  <si>
    <t>48</t>
  </si>
  <si>
    <t>R883</t>
  </si>
  <si>
    <t xml:space="preserve">Odvrt stávající stěnou včetně utěsnění a napojení pro potrubí D63 D+M </t>
  </si>
  <si>
    <t>-1062121239</t>
  </si>
  <si>
    <t>49</t>
  </si>
  <si>
    <t>R884</t>
  </si>
  <si>
    <t>Kompozitní žebřík s výsuvnými madly přikotven ner. šrouby D+M</t>
  </si>
  <si>
    <t>210611244</t>
  </si>
  <si>
    <t>50</t>
  </si>
  <si>
    <t>R885</t>
  </si>
  <si>
    <t xml:space="preserve">Vystrojení ČOV  D+M</t>
  </si>
  <si>
    <t>-362352250</t>
  </si>
  <si>
    <t xml:space="preserve">Vystrojení ČOV </t>
  </si>
  <si>
    <t>"v ceně zahrnuto"</t>
  </si>
  <si>
    <t xml:space="preserve">" 2x nerezové kalové čerpadlo  - P1,1kW,400V,Hmax110 m, Qmax 0,8 l/s s řezacím kolem  "</t>
  </si>
  <si>
    <t>"technologický rozvaděč s GSM modulem , kabely 15 m, plováková sestava + elektrody"</t>
  </si>
  <si>
    <t xml:space="preserve">"vodící tyče" </t>
  </si>
  <si>
    <t>"2 ks kulové klapky, 2 x uzávěr se šroubením ,2 x pojišťovací ventil"</t>
  </si>
  <si>
    <t>" společný registr ukotven do stěny s následnou redukcí "</t>
  </si>
  <si>
    <t>"potrubí, tvarovky"</t>
  </si>
  <si>
    <t>"revize a spuštění"</t>
  </si>
  <si>
    <t>997</t>
  </si>
  <si>
    <t>Přesun sutě</t>
  </si>
  <si>
    <t>51</t>
  </si>
  <si>
    <t>997221571</t>
  </si>
  <si>
    <t>Vodorovná doprava vybouraných hmot do 1 km</t>
  </si>
  <si>
    <t>1869015654</t>
  </si>
  <si>
    <t xml:space="preserve">Vodorovná doprava vybouraných hmot  bez naložení, ale se složením a s hrubým urovnáním na vzdálenost do 1 km</t>
  </si>
  <si>
    <t>"kamenivo"2,2</t>
  </si>
  <si>
    <t>52</t>
  </si>
  <si>
    <t>997221579</t>
  </si>
  <si>
    <t>Příplatek ZKD 1 km u vodorovné dopravy vybouraných hmot</t>
  </si>
  <si>
    <t>1024595694</t>
  </si>
  <si>
    <t xml:space="preserve">Vodorovná doprava vybouraných hmot  bez naložení, ale se složením a s hrubým urovnáním na vzdálenost Příplatek k ceně za každý další i započatý 1 km přes 1 km</t>
  </si>
  <si>
    <t>9*2,2</t>
  </si>
  <si>
    <t>53</t>
  </si>
  <si>
    <t>997221612</t>
  </si>
  <si>
    <t>Nakládání vybouraných hmot na dopravní prostředky pro vodorovnou dopravu</t>
  </si>
  <si>
    <t>-595502369</t>
  </si>
  <si>
    <t xml:space="preserve">Nakládání na dopravní prostředky  pro vodorovnou dopravu vybouraných hmot</t>
  </si>
  <si>
    <t>54</t>
  </si>
  <si>
    <t>997221655</t>
  </si>
  <si>
    <t>-889297232</t>
  </si>
  <si>
    <t>998</t>
  </si>
  <si>
    <t>Přesun hmot</t>
  </si>
  <si>
    <t>55</t>
  </si>
  <si>
    <t>998276101</t>
  </si>
  <si>
    <t>Přesun hmot pro trubní vedení z trub z plastických hmot otevřený výkop</t>
  </si>
  <si>
    <t>497759518</t>
  </si>
  <si>
    <t>Přesun hmot pro trubní vedení hloubené z trub z plastických hmot nebo sklolaminátových pro vodovody, kanalizace, teplovody, produktovody v otevřeném výkopu dopravní vzdálenost do 15 m</t>
  </si>
  <si>
    <t>2 - Elektroinstalace</t>
  </si>
  <si>
    <t xml:space="preserve">D1 - </t>
  </si>
  <si>
    <t>D2 - SKŘÍŇ ROZVÁDĚČE RT</t>
  </si>
  <si>
    <t>D3 - JISTIČE, ODPÍNAČE, CHRÁNIČE</t>
  </si>
  <si>
    <t>D4 - INSTRUMENTACE</t>
  </si>
  <si>
    <t>D5 - TRASY ROZVODŮ</t>
  </si>
  <si>
    <t>D6 - ZEMNÍ A STAVEBNÍ PRÁCE</t>
  </si>
  <si>
    <t>D7 - KABELÁŽE</t>
  </si>
  <si>
    <t>D8 - INŽENÝRSKÉ PRÁCE, MONTÁŽE</t>
  </si>
  <si>
    <t>D9 - DOPRAVA</t>
  </si>
  <si>
    <t>D1</t>
  </si>
  <si>
    <t>D2</t>
  </si>
  <si>
    <t>SKŘÍŇ ROZVÁDĚČE RT</t>
  </si>
  <si>
    <t>Pol1</t>
  </si>
  <si>
    <t>ROZVADĚČ RT VČETNĚ ČIDEL</t>
  </si>
  <si>
    <t>ks</t>
  </si>
  <si>
    <t>"dodávka technologie"1</t>
  </si>
  <si>
    <t>Pol2</t>
  </si>
  <si>
    <t>EKVIPOTENCIÁLNÍ SVORKOVNICE</t>
  </si>
  <si>
    <t>Pol3</t>
  </si>
  <si>
    <t>Drobný nespecifikovaný materiál, celá zakázka</t>
  </si>
  <si>
    <t>D3</t>
  </si>
  <si>
    <t>JISTIČE, ODPÍNAČE, CHRÁNIČE</t>
  </si>
  <si>
    <t>Pol4</t>
  </si>
  <si>
    <t xml:space="preserve">JISTIČ 20C-3 10kA  do RS</t>
  </si>
  <si>
    <t>D4</t>
  </si>
  <si>
    <t>INSTRUMENTACE</t>
  </si>
  <si>
    <t>Pol5</t>
  </si>
  <si>
    <t xml:space="preserve">Plovák neoprenový kabel 10m  + závaží MAC-100</t>
  </si>
  <si>
    <t>"dodávka technologie"2</t>
  </si>
  <si>
    <t>Pol6</t>
  </si>
  <si>
    <t>Aretační cívka, vodící lano 6m, závaží</t>
  </si>
  <si>
    <t>Pol7</t>
  </si>
  <si>
    <t>Elektrodové čidlo</t>
  </si>
  <si>
    <t>D5</t>
  </si>
  <si>
    <t>TRASY ROZVODŮ</t>
  </si>
  <si>
    <t>Pol8</t>
  </si>
  <si>
    <t>Vázací pásky standard</t>
  </si>
  <si>
    <t>bal.</t>
  </si>
  <si>
    <t>Pol9</t>
  </si>
  <si>
    <t>Plastová trubka ohebná 750N D32černá včetně příchytek a moždinek</t>
  </si>
  <si>
    <t>Pol10</t>
  </si>
  <si>
    <t>Lišta vkládací plastová 40*60 včetně moždinek a šroubů</t>
  </si>
  <si>
    <t>Pol11</t>
  </si>
  <si>
    <t>Elektroinstalační korugovaná trubka 63 NAPÁJENÍ</t>
  </si>
  <si>
    <t>Pol12</t>
  </si>
  <si>
    <t>Elektroinstalační korugovaná trubka 90 RT-JÍMKA 3x</t>
  </si>
  <si>
    <t>D6</t>
  </si>
  <si>
    <t>ZEMNÍ A STAVEBNÍ PRÁCE</t>
  </si>
  <si>
    <t>Pol13</t>
  </si>
  <si>
    <t>Výkop</t>
  </si>
  <si>
    <t>Pol14</t>
  </si>
  <si>
    <t>Uložení kabelu do RH - průraz stropem, zasekání a zapravení v chráničce 2m</t>
  </si>
  <si>
    <t>Pol15</t>
  </si>
  <si>
    <t>Pískové lože</t>
  </si>
  <si>
    <t>Pol16</t>
  </si>
  <si>
    <t>Betonová deska</t>
  </si>
  <si>
    <t>Pol17</t>
  </si>
  <si>
    <t>Zasypání, hutnění</t>
  </si>
  <si>
    <t>Pol18</t>
  </si>
  <si>
    <t>Výsev trávy, obnova původního povrchu</t>
  </si>
  <si>
    <t>Pol19</t>
  </si>
  <si>
    <t>Vrtání prostupu pro chráničku průměr100mm+těsnění délka 250mm beton včetně zatěsnění chráničky</t>
  </si>
  <si>
    <t>D7</t>
  </si>
  <si>
    <t>KABELÁŽE</t>
  </si>
  <si>
    <t>Pol20</t>
  </si>
  <si>
    <t>Kabel přívodu CYKY J 5*4</t>
  </si>
  <si>
    <t>Pol21</t>
  </si>
  <si>
    <t>Zemnící drát, FeZn, 4*30 + SVORKY 8 KS</t>
  </si>
  <si>
    <t>Pol22</t>
  </si>
  <si>
    <t>Vodič pospojení CYA 10</t>
  </si>
  <si>
    <t>Pol23</t>
  </si>
  <si>
    <t>Páska s popisovacím štítkem (1bal = 100ks)</t>
  </si>
  <si>
    <t>D8</t>
  </si>
  <si>
    <t>INŽENÝRSKÉ PRÁCE, MONTÁŽE</t>
  </si>
  <si>
    <t>Pol24</t>
  </si>
  <si>
    <t>Dílenská výroba rozváděče</t>
  </si>
  <si>
    <t>Pol25</t>
  </si>
  <si>
    <t>Montáž elektro včetně úpravy RS a uzemnění</t>
  </si>
  <si>
    <t>hod</t>
  </si>
  <si>
    <t>Pol26</t>
  </si>
  <si>
    <t>Programové vybavení</t>
  </si>
  <si>
    <t>Pol27</t>
  </si>
  <si>
    <t>Dokumentace skutečného stavu</t>
  </si>
  <si>
    <t>Pol28</t>
  </si>
  <si>
    <t>Školení</t>
  </si>
  <si>
    <t>56</t>
  </si>
  <si>
    <t>Pol29</t>
  </si>
  <si>
    <t>Revize elektroinstalace, vč. dopravy a vypracování protokolu</t>
  </si>
  <si>
    <t>58</t>
  </si>
  <si>
    <t>Pol30</t>
  </si>
  <si>
    <t>Geodetické zaměření tras</t>
  </si>
  <si>
    <t>60</t>
  </si>
  <si>
    <t>Pol31</t>
  </si>
  <si>
    <t>Koordinace, KD</t>
  </si>
  <si>
    <t>62</t>
  </si>
  <si>
    <t>Pol32</t>
  </si>
  <si>
    <t>TIČR</t>
  </si>
  <si>
    <t>64</t>
  </si>
  <si>
    <t>D9</t>
  </si>
  <si>
    <t>DOPRAVA</t>
  </si>
  <si>
    <t>Pol33</t>
  </si>
  <si>
    <t>Doprava materiálu, montáže</t>
  </si>
  <si>
    <t>km</t>
  </si>
  <si>
    <t>66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</si>
  <si>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</si>
  <si>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</si>
  <si>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</si>
  <si>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</si>
  <si>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</si>
  <si>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</si>
  <si>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</si>
  <si>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</si>
  <si>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</si>
  <si>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</si>
  <si>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</si>
  <si>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</si>
  <si>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</si>
  <si>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</si>
  <si>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1024</t>
  </si>
  <si>
    <t>-1783158583</t>
  </si>
  <si>
    <t>013254000</t>
  </si>
  <si>
    <t>Dokumentace skutečného provedení stavby, dle Vyhlášky č.499 /2006 sb., příloha č. 7</t>
  </si>
  <si>
    <t>-593457643</t>
  </si>
  <si>
    <t>VRN3</t>
  </si>
  <si>
    <t>Zařízení staveniště</t>
  </si>
  <si>
    <t>030001000</t>
  </si>
  <si>
    <t>Zařízení staveniště vč. zabezpečení v souladu s nařízením vlády 591/ 2006 Sb</t>
  </si>
  <si>
    <t>-784073853</t>
  </si>
  <si>
    <t>VRN4</t>
  </si>
  <si>
    <t>Inženýrská činnost</t>
  </si>
  <si>
    <t>043002000</t>
  </si>
  <si>
    <t xml:space="preserve">Dopravní značení </t>
  </si>
  <si>
    <t>1613067946</t>
  </si>
  <si>
    <t>VRN5</t>
  </si>
  <si>
    <t>Finanční náklady</t>
  </si>
  <si>
    <t>VRN7</t>
  </si>
  <si>
    <t>Provozní vlivy</t>
  </si>
  <si>
    <t>VRN9</t>
  </si>
  <si>
    <t>Ostatní náklady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</si>
</sst>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122024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Prodloužení tlakové kanalizace v Borkách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28. 2. 2024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'1 - Tlaková kanalizace'!J30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'1 - Tlaková kanalizace'!P123</f>
        <v>0</v>
      </c>
      <c r="AV95" s="128">
        <f>'1 - Tlaková kanalizace'!J33</f>
        <v>0</v>
      </c>
      <c r="AW95" s="128">
        <f>'1 - Tlaková kanalizace'!J34</f>
        <v>0</v>
      </c>
      <c r="AX95" s="128">
        <f>'1 - Tlaková kanalizace'!J35</f>
        <v>0</v>
      </c>
      <c r="AY95" s="128">
        <f>'1 - Tlaková kanalizace'!J36</f>
        <v>0</v>
      </c>
      <c r="AZ95" s="128">
        <f>'1 - Tlaková kanalizace'!F33</f>
        <v>0</v>
      </c>
      <c r="BA95" s="128">
        <f>'1 - Tlaková kanalizace'!F34</f>
        <v>0</v>
      </c>
      <c r="BB95" s="128">
        <f>'1 - Tlaková kanalizace'!F35</f>
        <v>0</v>
      </c>
      <c r="BC95" s="128">
        <f>'1 - Tlaková kanalizace'!F36</f>
        <v>0</v>
      </c>
      <c r="BD95" s="130">
        <f>'1 - Tlaková kanalizace'!F37</f>
        <v>0</v>
      </c>
      <c r="BE95" s="7"/>
      <c r="BT95" s="131" t="s">
        <v>78</v>
      </c>
      <c r="BV95" s="131" t="s">
        <v>75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7" customFormat="1" ht="16.5" customHeight="1">
      <c r="A96" s="119" t="s">
        <v>77</v>
      </c>
      <c r="B96" s="120"/>
      <c r="C96" s="121"/>
      <c r="D96" s="122" t="s">
        <v>82</v>
      </c>
      <c r="E96" s="122"/>
      <c r="F96" s="122"/>
      <c r="G96" s="122"/>
      <c r="H96" s="122"/>
      <c r="I96" s="123"/>
      <c r="J96" s="122" t="s">
        <v>83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'2 - Elektroinstalace'!J30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'2 - Elektroinstalace'!P126</f>
        <v>0</v>
      </c>
      <c r="AV96" s="128">
        <f>'2 - Elektroinstalace'!J33</f>
        <v>0</v>
      </c>
      <c r="AW96" s="128">
        <f>'2 - Elektroinstalace'!J34</f>
        <v>0</v>
      </c>
      <c r="AX96" s="128">
        <f>'2 - Elektroinstalace'!J35</f>
        <v>0</v>
      </c>
      <c r="AY96" s="128">
        <f>'2 - Elektroinstalace'!J36</f>
        <v>0</v>
      </c>
      <c r="AZ96" s="128">
        <f>'2 - Elektroinstalace'!F33</f>
        <v>0</v>
      </c>
      <c r="BA96" s="128">
        <f>'2 - Elektroinstalace'!F34</f>
        <v>0</v>
      </c>
      <c r="BB96" s="128">
        <f>'2 - Elektroinstalace'!F35</f>
        <v>0</v>
      </c>
      <c r="BC96" s="128">
        <f>'2 - Elektroinstalace'!F36</f>
        <v>0</v>
      </c>
      <c r="BD96" s="130">
        <f>'2 - Elektroinstalace'!F37</f>
        <v>0</v>
      </c>
      <c r="BE96" s="7"/>
      <c r="BT96" s="131" t="s">
        <v>78</v>
      </c>
      <c r="BV96" s="131" t="s">
        <v>75</v>
      </c>
      <c r="BW96" s="131" t="s">
        <v>84</v>
      </c>
      <c r="BX96" s="131" t="s">
        <v>5</v>
      </c>
      <c r="CL96" s="131" t="s">
        <v>1</v>
      </c>
      <c r="CM96" s="131" t="s">
        <v>82</v>
      </c>
    </row>
    <row r="97" s="7" customFormat="1" ht="16.5" customHeight="1">
      <c r="A97" s="119" t="s">
        <v>77</v>
      </c>
      <c r="B97" s="120"/>
      <c r="C97" s="121"/>
      <c r="D97" s="122" t="s">
        <v>85</v>
      </c>
      <c r="E97" s="122"/>
      <c r="F97" s="122"/>
      <c r="G97" s="122"/>
      <c r="H97" s="122"/>
      <c r="I97" s="123"/>
      <c r="J97" s="122" t="s">
        <v>86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'VON - Vedlejší a ostatní 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32">
        <v>0</v>
      </c>
      <c r="AT97" s="133">
        <f>ROUND(SUM(AV97:AW97),2)</f>
        <v>0</v>
      </c>
      <c r="AU97" s="134">
        <f>'VON - Vedlejší a ostatní ...'!P123</f>
        <v>0</v>
      </c>
      <c r="AV97" s="133">
        <f>'VON - Vedlejší a ostatní ...'!J33</f>
        <v>0</v>
      </c>
      <c r="AW97" s="133">
        <f>'VON - Vedlejší a ostatní ...'!J34</f>
        <v>0</v>
      </c>
      <c r="AX97" s="133">
        <f>'VON - Vedlejší a ostatní ...'!J35</f>
        <v>0</v>
      </c>
      <c r="AY97" s="133">
        <f>'VON - Vedlejší a ostatní ...'!J36</f>
        <v>0</v>
      </c>
      <c r="AZ97" s="133">
        <f>'VON - Vedlejší a ostatní ...'!F33</f>
        <v>0</v>
      </c>
      <c r="BA97" s="133">
        <f>'VON - Vedlejší a ostatní ...'!F34</f>
        <v>0</v>
      </c>
      <c r="BB97" s="133">
        <f>'VON - Vedlejší a ostatní ...'!F35</f>
        <v>0</v>
      </c>
      <c r="BC97" s="133">
        <f>'VON - Vedlejší a ostatní ...'!F36</f>
        <v>0</v>
      </c>
      <c r="BD97" s="135">
        <f>'VON - Vedlejší a ostatní ...'!F37</f>
        <v>0</v>
      </c>
      <c r="BE97" s="7"/>
      <c r="BT97" s="131" t="s">
        <v>78</v>
      </c>
      <c r="BV97" s="131" t="s">
        <v>75</v>
      </c>
      <c r="BW97" s="131" t="s">
        <v>87</v>
      </c>
      <c r="BX97" s="131" t="s">
        <v>5</v>
      </c>
      <c r="CL97" s="131" t="s">
        <v>1</v>
      </c>
      <c r="CM97" s="131" t="s">
        <v>82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V3Z79h7EYzvADmqJoG+uY8Ey92RqXA6rYiQ26daHoVDIcWOo35a+UnMtwzw7yW7NOMjFDeEU5VbvClo2kAj/VA==" hashValue="rOR+zGoH+TwbDqigAk6UDuJL/47fAVl+VLrKAr6NcDiUsm2DoSmRhPndwL12rnJdpGWOnWC/0ksUUMJV3y3H/w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1 - Tlaková kanalizace'!C2" display="/"/>
    <hyperlink ref="A96" location="'2 - Elektroinstalace'!C2" display="/"/>
    <hyperlink ref="A9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hidden="1" s="1" customFormat="1" ht="24.96" customHeight="1">
      <c r="B4" s="20"/>
      <c r="D4" s="138" t="s">
        <v>88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Prodloužení tlakové kanalizace v Borkách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89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90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ROUND((SUM(BE123:BE275)),  2)</f>
        <v>0</v>
      </c>
      <c r="G33" s="38"/>
      <c r="H33" s="38"/>
      <c r="I33" s="155">
        <v>0.20999999999999999</v>
      </c>
      <c r="J33" s="154">
        <f>ROUND(((SUM(BE123:BE275))*I33),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39</v>
      </c>
      <c r="F34" s="154">
        <f>ROUND((SUM(BF123:BF275)),  2)</f>
        <v>0</v>
      </c>
      <c r="G34" s="38"/>
      <c r="H34" s="38"/>
      <c r="I34" s="155">
        <v>0.12</v>
      </c>
      <c r="J34" s="154">
        <f>ROUND(((SUM(BF123:BF275))*I34),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ROUND((SUM(BG123:BG275)),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ROUND((SUM(BH123:BH275)),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ROUND((SUM(BI123:BI275)),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Prodloužení tlakové kanalizace v Borkách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89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1 - Tlaková kanalizace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92</v>
      </c>
      <c r="D94" s="176"/>
      <c r="E94" s="176"/>
      <c r="F94" s="176"/>
      <c r="G94" s="176"/>
      <c r="H94" s="176"/>
      <c r="I94" s="176"/>
      <c r="J94" s="177" t="s">
        <v>93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94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95</v>
      </c>
    </row>
    <row r="97" hidden="1" s="9" customFormat="1" ht="24.96" customHeight="1">
      <c r="A97" s="9"/>
      <c r="B97" s="179"/>
      <c r="C97" s="180"/>
      <c r="D97" s="181" t="s">
        <v>96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97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98</v>
      </c>
      <c r="E99" s="188"/>
      <c r="F99" s="188"/>
      <c r="G99" s="188"/>
      <c r="H99" s="188"/>
      <c r="I99" s="188"/>
      <c r="J99" s="189">
        <f>J170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99</v>
      </c>
      <c r="E100" s="188"/>
      <c r="F100" s="188"/>
      <c r="G100" s="188"/>
      <c r="H100" s="188"/>
      <c r="I100" s="188"/>
      <c r="J100" s="189">
        <f>J177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100</v>
      </c>
      <c r="E101" s="188"/>
      <c r="F101" s="188"/>
      <c r="G101" s="188"/>
      <c r="H101" s="188"/>
      <c r="I101" s="188"/>
      <c r="J101" s="189">
        <f>J180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101</v>
      </c>
      <c r="E102" s="188"/>
      <c r="F102" s="188"/>
      <c r="G102" s="188"/>
      <c r="H102" s="188"/>
      <c r="I102" s="188"/>
      <c r="J102" s="189">
        <f>J262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102</v>
      </c>
      <c r="E103" s="188"/>
      <c r="F103" s="188"/>
      <c r="G103" s="188"/>
      <c r="H103" s="188"/>
      <c r="I103" s="188"/>
      <c r="J103" s="189">
        <f>J273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/>
    <row r="107" hidden="1"/>
    <row r="108" hidden="1"/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103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Prodloužení tlakové kanalizace v Borkách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89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1 - Tlaková kanalizace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28. 2. 2024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29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IF(E18="","",E18)</f>
        <v>Vyplň údaj</v>
      </c>
      <c r="G120" s="40"/>
      <c r="H120" s="40"/>
      <c r="I120" s="32" t="s">
        <v>31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104</v>
      </c>
      <c r="D122" s="194" t="s">
        <v>58</v>
      </c>
      <c r="E122" s="194" t="s">
        <v>54</v>
      </c>
      <c r="F122" s="194" t="s">
        <v>55</v>
      </c>
      <c r="G122" s="194" t="s">
        <v>105</v>
      </c>
      <c r="H122" s="194" t="s">
        <v>106</v>
      </c>
      <c r="I122" s="194" t="s">
        <v>107</v>
      </c>
      <c r="J122" s="195" t="s">
        <v>93</v>
      </c>
      <c r="K122" s="196" t="s">
        <v>108</v>
      </c>
      <c r="L122" s="197"/>
      <c r="M122" s="100" t="s">
        <v>1</v>
      </c>
      <c r="N122" s="101" t="s">
        <v>37</v>
      </c>
      <c r="O122" s="101" t="s">
        <v>109</v>
      </c>
      <c r="P122" s="101" t="s">
        <v>110</v>
      </c>
      <c r="Q122" s="101" t="s">
        <v>111</v>
      </c>
      <c r="R122" s="101" t="s">
        <v>112</v>
      </c>
      <c r="S122" s="101" t="s">
        <v>113</v>
      </c>
      <c r="T122" s="102" t="s">
        <v>114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115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</f>
        <v>0</v>
      </c>
      <c r="Q123" s="104"/>
      <c r="R123" s="200">
        <f>R124</f>
        <v>3.5593022952000002</v>
      </c>
      <c r="S123" s="104"/>
      <c r="T123" s="201">
        <f>T124</f>
        <v>2.2000000000000002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72</v>
      </c>
      <c r="AU123" s="17" t="s">
        <v>95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72</v>
      </c>
      <c r="E124" s="206" t="s">
        <v>116</v>
      </c>
      <c r="F124" s="206" t="s">
        <v>117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P125+P170+P177+P180+P262+P273</f>
        <v>0</v>
      </c>
      <c r="Q124" s="211"/>
      <c r="R124" s="212">
        <f>R125+R170+R177+R180+R262+R273</f>
        <v>3.5593022952000002</v>
      </c>
      <c r="S124" s="211"/>
      <c r="T124" s="213">
        <f>T125+T170+T177+T180+T262+T273</f>
        <v>2.2000000000000002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78</v>
      </c>
      <c r="AT124" s="215" t="s">
        <v>72</v>
      </c>
      <c r="AU124" s="215" t="s">
        <v>73</v>
      </c>
      <c r="AY124" s="214" t="s">
        <v>118</v>
      </c>
      <c r="BK124" s="216">
        <f>BK125+BK170+BK177+BK180+BK262+BK273</f>
        <v>0</v>
      </c>
    </row>
    <row r="125" s="12" customFormat="1" ht="22.8" customHeight="1">
      <c r="A125" s="12"/>
      <c r="B125" s="203"/>
      <c r="C125" s="204"/>
      <c r="D125" s="205" t="s">
        <v>72</v>
      </c>
      <c r="E125" s="217" t="s">
        <v>78</v>
      </c>
      <c r="F125" s="217" t="s">
        <v>119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SUM(P126:P169)</f>
        <v>0</v>
      </c>
      <c r="Q125" s="211"/>
      <c r="R125" s="212">
        <f>SUM(R126:R169)</f>
        <v>2.5288366720000002</v>
      </c>
      <c r="S125" s="211"/>
      <c r="T125" s="213">
        <f>SUM(T126:T169)</f>
        <v>2.2000000000000002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78</v>
      </c>
      <c r="AT125" s="215" t="s">
        <v>72</v>
      </c>
      <c r="AU125" s="215" t="s">
        <v>78</v>
      </c>
      <c r="AY125" s="214" t="s">
        <v>118</v>
      </c>
      <c r="BK125" s="216">
        <f>SUM(BK126:BK169)</f>
        <v>0</v>
      </c>
    </row>
    <row r="126" s="2" customFormat="1" ht="24.15" customHeight="1">
      <c r="A126" s="38"/>
      <c r="B126" s="39"/>
      <c r="C126" s="219" t="s">
        <v>78</v>
      </c>
      <c r="D126" s="219" t="s">
        <v>120</v>
      </c>
      <c r="E126" s="220" t="s">
        <v>121</v>
      </c>
      <c r="F126" s="221" t="s">
        <v>122</v>
      </c>
      <c r="G126" s="222" t="s">
        <v>123</v>
      </c>
      <c r="H126" s="223">
        <v>5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38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0.44</v>
      </c>
      <c r="T126" s="230">
        <f>S126*H126</f>
        <v>2.2000000000000002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124</v>
      </c>
      <c r="AT126" s="231" t="s">
        <v>120</v>
      </c>
      <c r="AU126" s="231" t="s">
        <v>82</v>
      </c>
      <c r="AY126" s="17" t="s">
        <v>118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78</v>
      </c>
      <c r="BK126" s="232">
        <f>ROUND(I126*H126,2)</f>
        <v>0</v>
      </c>
      <c r="BL126" s="17" t="s">
        <v>124</v>
      </c>
      <c r="BM126" s="231" t="s">
        <v>125</v>
      </c>
    </row>
    <row r="127" s="2" customFormat="1">
      <c r="A127" s="38"/>
      <c r="B127" s="39"/>
      <c r="C127" s="40"/>
      <c r="D127" s="233" t="s">
        <v>126</v>
      </c>
      <c r="E127" s="40"/>
      <c r="F127" s="234" t="s">
        <v>127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126</v>
      </c>
      <c r="AU127" s="17" t="s">
        <v>82</v>
      </c>
    </row>
    <row r="128" s="13" customFormat="1">
      <c r="A128" s="13"/>
      <c r="B128" s="238"/>
      <c r="C128" s="239"/>
      <c r="D128" s="233" t="s">
        <v>128</v>
      </c>
      <c r="E128" s="240" t="s">
        <v>1</v>
      </c>
      <c r="F128" s="241" t="s">
        <v>129</v>
      </c>
      <c r="G128" s="239"/>
      <c r="H128" s="242">
        <v>5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128</v>
      </c>
      <c r="AU128" s="248" t="s">
        <v>82</v>
      </c>
      <c r="AV128" s="13" t="s">
        <v>82</v>
      </c>
      <c r="AW128" s="13" t="s">
        <v>30</v>
      </c>
      <c r="AX128" s="13" t="s">
        <v>78</v>
      </c>
      <c r="AY128" s="248" t="s">
        <v>118</v>
      </c>
    </row>
    <row r="129" s="2" customFormat="1" ht="33" customHeight="1">
      <c r="A129" s="38"/>
      <c r="B129" s="39"/>
      <c r="C129" s="219" t="s">
        <v>82</v>
      </c>
      <c r="D129" s="219" t="s">
        <v>120</v>
      </c>
      <c r="E129" s="220" t="s">
        <v>130</v>
      </c>
      <c r="F129" s="221" t="s">
        <v>131</v>
      </c>
      <c r="G129" s="222" t="s">
        <v>132</v>
      </c>
      <c r="H129" s="223">
        <v>1.8999999999999999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38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124</v>
      </c>
      <c r="AT129" s="231" t="s">
        <v>120</v>
      </c>
      <c r="AU129" s="231" t="s">
        <v>82</v>
      </c>
      <c r="AY129" s="17" t="s">
        <v>118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78</v>
      </c>
      <c r="BK129" s="232">
        <f>ROUND(I129*H129,2)</f>
        <v>0</v>
      </c>
      <c r="BL129" s="17" t="s">
        <v>124</v>
      </c>
      <c r="BM129" s="231" t="s">
        <v>133</v>
      </c>
    </row>
    <row r="130" s="2" customFormat="1">
      <c r="A130" s="38"/>
      <c r="B130" s="39"/>
      <c r="C130" s="40"/>
      <c r="D130" s="233" t="s">
        <v>126</v>
      </c>
      <c r="E130" s="40"/>
      <c r="F130" s="234" t="s">
        <v>134</v>
      </c>
      <c r="G130" s="40"/>
      <c r="H130" s="40"/>
      <c r="I130" s="235"/>
      <c r="J130" s="40"/>
      <c r="K130" s="40"/>
      <c r="L130" s="44"/>
      <c r="M130" s="236"/>
      <c r="N130" s="23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126</v>
      </c>
      <c r="AU130" s="17" t="s">
        <v>82</v>
      </c>
    </row>
    <row r="131" s="13" customFormat="1">
      <c r="A131" s="13"/>
      <c r="B131" s="238"/>
      <c r="C131" s="239"/>
      <c r="D131" s="233" t="s">
        <v>128</v>
      </c>
      <c r="E131" s="240" t="s">
        <v>1</v>
      </c>
      <c r="F131" s="241" t="s">
        <v>135</v>
      </c>
      <c r="G131" s="239"/>
      <c r="H131" s="242">
        <v>3.7999999999999998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8" t="s">
        <v>128</v>
      </c>
      <c r="AU131" s="248" t="s">
        <v>82</v>
      </c>
      <c r="AV131" s="13" t="s">
        <v>82</v>
      </c>
      <c r="AW131" s="13" t="s">
        <v>30</v>
      </c>
      <c r="AX131" s="13" t="s">
        <v>73</v>
      </c>
      <c r="AY131" s="248" t="s">
        <v>118</v>
      </c>
    </row>
    <row r="132" s="13" customFormat="1">
      <c r="A132" s="13"/>
      <c r="B132" s="238"/>
      <c r="C132" s="239"/>
      <c r="D132" s="233" t="s">
        <v>128</v>
      </c>
      <c r="E132" s="240" t="s">
        <v>1</v>
      </c>
      <c r="F132" s="241" t="s">
        <v>136</v>
      </c>
      <c r="G132" s="239"/>
      <c r="H132" s="242">
        <v>3.7999999999999998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128</v>
      </c>
      <c r="AU132" s="248" t="s">
        <v>82</v>
      </c>
      <c r="AV132" s="13" t="s">
        <v>82</v>
      </c>
      <c r="AW132" s="13" t="s">
        <v>30</v>
      </c>
      <c r="AX132" s="13" t="s">
        <v>73</v>
      </c>
      <c r="AY132" s="248" t="s">
        <v>118</v>
      </c>
    </row>
    <row r="133" s="14" customFormat="1">
      <c r="A133" s="14"/>
      <c r="B133" s="249"/>
      <c r="C133" s="250"/>
      <c r="D133" s="233" t="s">
        <v>128</v>
      </c>
      <c r="E133" s="251" t="s">
        <v>1</v>
      </c>
      <c r="F133" s="252" t="s">
        <v>137</v>
      </c>
      <c r="G133" s="250"/>
      <c r="H133" s="253">
        <v>7.5999999999999996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128</v>
      </c>
      <c r="AU133" s="259" t="s">
        <v>82</v>
      </c>
      <c r="AV133" s="14" t="s">
        <v>124</v>
      </c>
      <c r="AW133" s="14" t="s">
        <v>30</v>
      </c>
      <c r="AX133" s="14" t="s">
        <v>73</v>
      </c>
      <c r="AY133" s="259" t="s">
        <v>118</v>
      </c>
    </row>
    <row r="134" s="13" customFormat="1">
      <c r="A134" s="13"/>
      <c r="B134" s="238"/>
      <c r="C134" s="239"/>
      <c r="D134" s="233" t="s">
        <v>128</v>
      </c>
      <c r="E134" s="240" t="s">
        <v>1</v>
      </c>
      <c r="F134" s="241" t="s">
        <v>138</v>
      </c>
      <c r="G134" s="239"/>
      <c r="H134" s="242">
        <v>1.8999999999999999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128</v>
      </c>
      <c r="AU134" s="248" t="s">
        <v>82</v>
      </c>
      <c r="AV134" s="13" t="s">
        <v>82</v>
      </c>
      <c r="AW134" s="13" t="s">
        <v>30</v>
      </c>
      <c r="AX134" s="13" t="s">
        <v>78</v>
      </c>
      <c r="AY134" s="248" t="s">
        <v>118</v>
      </c>
    </row>
    <row r="135" s="2" customFormat="1" ht="33" customHeight="1">
      <c r="A135" s="38"/>
      <c r="B135" s="39"/>
      <c r="C135" s="219" t="s">
        <v>139</v>
      </c>
      <c r="D135" s="219" t="s">
        <v>120</v>
      </c>
      <c r="E135" s="220" t="s">
        <v>140</v>
      </c>
      <c r="F135" s="221" t="s">
        <v>141</v>
      </c>
      <c r="G135" s="222" t="s">
        <v>132</v>
      </c>
      <c r="H135" s="223">
        <v>1.8999999999999999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38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124</v>
      </c>
      <c r="AT135" s="231" t="s">
        <v>120</v>
      </c>
      <c r="AU135" s="231" t="s">
        <v>82</v>
      </c>
      <c r="AY135" s="17" t="s">
        <v>118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78</v>
      </c>
      <c r="BK135" s="232">
        <f>ROUND(I135*H135,2)</f>
        <v>0</v>
      </c>
      <c r="BL135" s="17" t="s">
        <v>124</v>
      </c>
      <c r="BM135" s="231" t="s">
        <v>142</v>
      </c>
    </row>
    <row r="136" s="2" customFormat="1">
      <c r="A136" s="38"/>
      <c r="B136" s="39"/>
      <c r="C136" s="40"/>
      <c r="D136" s="233" t="s">
        <v>126</v>
      </c>
      <c r="E136" s="40"/>
      <c r="F136" s="234" t="s">
        <v>143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126</v>
      </c>
      <c r="AU136" s="17" t="s">
        <v>82</v>
      </c>
    </row>
    <row r="137" s="2" customFormat="1" ht="21.75" customHeight="1">
      <c r="A137" s="38"/>
      <c r="B137" s="39"/>
      <c r="C137" s="219" t="s">
        <v>124</v>
      </c>
      <c r="D137" s="219" t="s">
        <v>120</v>
      </c>
      <c r="E137" s="220" t="s">
        <v>144</v>
      </c>
      <c r="F137" s="221" t="s">
        <v>145</v>
      </c>
      <c r="G137" s="222" t="s">
        <v>123</v>
      </c>
      <c r="H137" s="223">
        <v>15.199999999999999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38</v>
      </c>
      <c r="O137" s="91"/>
      <c r="P137" s="229">
        <f>O137*H137</f>
        <v>0</v>
      </c>
      <c r="Q137" s="229">
        <v>0.00058135999999999995</v>
      </c>
      <c r="R137" s="229">
        <f>Q137*H137</f>
        <v>0.0088366719999999985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124</v>
      </c>
      <c r="AT137" s="231" t="s">
        <v>120</v>
      </c>
      <c r="AU137" s="231" t="s">
        <v>82</v>
      </c>
      <c r="AY137" s="17" t="s">
        <v>118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78</v>
      </c>
      <c r="BK137" s="232">
        <f>ROUND(I137*H137,2)</f>
        <v>0</v>
      </c>
      <c r="BL137" s="17" t="s">
        <v>124</v>
      </c>
      <c r="BM137" s="231" t="s">
        <v>146</v>
      </c>
    </row>
    <row r="138" s="2" customFormat="1">
      <c r="A138" s="38"/>
      <c r="B138" s="39"/>
      <c r="C138" s="40"/>
      <c r="D138" s="233" t="s">
        <v>126</v>
      </c>
      <c r="E138" s="40"/>
      <c r="F138" s="234" t="s">
        <v>147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126</v>
      </c>
      <c r="AU138" s="17" t="s">
        <v>82</v>
      </c>
    </row>
    <row r="139" s="13" customFormat="1">
      <c r="A139" s="13"/>
      <c r="B139" s="238"/>
      <c r="C139" s="239"/>
      <c r="D139" s="233" t="s">
        <v>128</v>
      </c>
      <c r="E139" s="240" t="s">
        <v>1</v>
      </c>
      <c r="F139" s="241" t="s">
        <v>148</v>
      </c>
      <c r="G139" s="239"/>
      <c r="H139" s="242">
        <v>7.5999999999999996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8" t="s">
        <v>128</v>
      </c>
      <c r="AU139" s="248" t="s">
        <v>82</v>
      </c>
      <c r="AV139" s="13" t="s">
        <v>82</v>
      </c>
      <c r="AW139" s="13" t="s">
        <v>30</v>
      </c>
      <c r="AX139" s="13" t="s">
        <v>73</v>
      </c>
      <c r="AY139" s="248" t="s">
        <v>118</v>
      </c>
    </row>
    <row r="140" s="13" customFormat="1">
      <c r="A140" s="13"/>
      <c r="B140" s="238"/>
      <c r="C140" s="239"/>
      <c r="D140" s="233" t="s">
        <v>128</v>
      </c>
      <c r="E140" s="240" t="s">
        <v>1</v>
      </c>
      <c r="F140" s="241" t="s">
        <v>149</v>
      </c>
      <c r="G140" s="239"/>
      <c r="H140" s="242">
        <v>7.5999999999999996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128</v>
      </c>
      <c r="AU140" s="248" t="s">
        <v>82</v>
      </c>
      <c r="AV140" s="13" t="s">
        <v>82</v>
      </c>
      <c r="AW140" s="13" t="s">
        <v>30</v>
      </c>
      <c r="AX140" s="13" t="s">
        <v>73</v>
      </c>
      <c r="AY140" s="248" t="s">
        <v>118</v>
      </c>
    </row>
    <row r="141" s="14" customFormat="1">
      <c r="A141" s="14"/>
      <c r="B141" s="249"/>
      <c r="C141" s="250"/>
      <c r="D141" s="233" t="s">
        <v>128</v>
      </c>
      <c r="E141" s="251" t="s">
        <v>1</v>
      </c>
      <c r="F141" s="252" t="s">
        <v>137</v>
      </c>
      <c r="G141" s="250"/>
      <c r="H141" s="253">
        <v>15.199999999999999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128</v>
      </c>
      <c r="AU141" s="259" t="s">
        <v>82</v>
      </c>
      <c r="AV141" s="14" t="s">
        <v>124</v>
      </c>
      <c r="AW141" s="14" t="s">
        <v>30</v>
      </c>
      <c r="AX141" s="14" t="s">
        <v>78</v>
      </c>
      <c r="AY141" s="259" t="s">
        <v>118</v>
      </c>
    </row>
    <row r="142" s="2" customFormat="1" ht="21.75" customHeight="1">
      <c r="A142" s="38"/>
      <c r="B142" s="39"/>
      <c r="C142" s="219" t="s">
        <v>150</v>
      </c>
      <c r="D142" s="219" t="s">
        <v>120</v>
      </c>
      <c r="E142" s="220" t="s">
        <v>151</v>
      </c>
      <c r="F142" s="221" t="s">
        <v>152</v>
      </c>
      <c r="G142" s="222" t="s">
        <v>123</v>
      </c>
      <c r="H142" s="223">
        <v>15.199999999999999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38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124</v>
      </c>
      <c r="AT142" s="231" t="s">
        <v>120</v>
      </c>
      <c r="AU142" s="231" t="s">
        <v>82</v>
      </c>
      <c r="AY142" s="17" t="s">
        <v>118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78</v>
      </c>
      <c r="BK142" s="232">
        <f>ROUND(I142*H142,2)</f>
        <v>0</v>
      </c>
      <c r="BL142" s="17" t="s">
        <v>124</v>
      </c>
      <c r="BM142" s="231" t="s">
        <v>153</v>
      </c>
    </row>
    <row r="143" s="2" customFormat="1">
      <c r="A143" s="38"/>
      <c r="B143" s="39"/>
      <c r="C143" s="40"/>
      <c r="D143" s="233" t="s">
        <v>126</v>
      </c>
      <c r="E143" s="40"/>
      <c r="F143" s="234" t="s">
        <v>154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126</v>
      </c>
      <c r="AU143" s="17" t="s">
        <v>82</v>
      </c>
    </row>
    <row r="144" s="2" customFormat="1" ht="37.8" customHeight="1">
      <c r="A144" s="38"/>
      <c r="B144" s="39"/>
      <c r="C144" s="219" t="s">
        <v>155</v>
      </c>
      <c r="D144" s="219" t="s">
        <v>120</v>
      </c>
      <c r="E144" s="220" t="s">
        <v>156</v>
      </c>
      <c r="F144" s="221" t="s">
        <v>157</v>
      </c>
      <c r="G144" s="222" t="s">
        <v>132</v>
      </c>
      <c r="H144" s="223">
        <v>2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38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124</v>
      </c>
      <c r="AT144" s="231" t="s">
        <v>120</v>
      </c>
      <c r="AU144" s="231" t="s">
        <v>82</v>
      </c>
      <c r="AY144" s="17" t="s">
        <v>118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78</v>
      </c>
      <c r="BK144" s="232">
        <f>ROUND(I144*H144,2)</f>
        <v>0</v>
      </c>
      <c r="BL144" s="17" t="s">
        <v>124</v>
      </c>
      <c r="BM144" s="231" t="s">
        <v>158</v>
      </c>
    </row>
    <row r="145" s="2" customFormat="1">
      <c r="A145" s="38"/>
      <c r="B145" s="39"/>
      <c r="C145" s="40"/>
      <c r="D145" s="233" t="s">
        <v>126</v>
      </c>
      <c r="E145" s="40"/>
      <c r="F145" s="234" t="s">
        <v>159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126</v>
      </c>
      <c r="AU145" s="17" t="s">
        <v>82</v>
      </c>
    </row>
    <row r="146" s="13" customFormat="1">
      <c r="A146" s="13"/>
      <c r="B146" s="238"/>
      <c r="C146" s="239"/>
      <c r="D146" s="233" t="s">
        <v>128</v>
      </c>
      <c r="E146" s="240" t="s">
        <v>1</v>
      </c>
      <c r="F146" s="241" t="s">
        <v>82</v>
      </c>
      <c r="G146" s="239"/>
      <c r="H146" s="242">
        <v>2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128</v>
      </c>
      <c r="AU146" s="248" t="s">
        <v>82</v>
      </c>
      <c r="AV146" s="13" t="s">
        <v>82</v>
      </c>
      <c r="AW146" s="13" t="s">
        <v>30</v>
      </c>
      <c r="AX146" s="13" t="s">
        <v>78</v>
      </c>
      <c r="AY146" s="248" t="s">
        <v>118</v>
      </c>
    </row>
    <row r="147" s="2" customFormat="1" ht="37.8" customHeight="1">
      <c r="A147" s="38"/>
      <c r="B147" s="39"/>
      <c r="C147" s="219" t="s">
        <v>160</v>
      </c>
      <c r="D147" s="219" t="s">
        <v>120</v>
      </c>
      <c r="E147" s="220" t="s">
        <v>161</v>
      </c>
      <c r="F147" s="221" t="s">
        <v>162</v>
      </c>
      <c r="G147" s="222" t="s">
        <v>132</v>
      </c>
      <c r="H147" s="223">
        <v>0.90000000000000002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38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124</v>
      </c>
      <c r="AT147" s="231" t="s">
        <v>120</v>
      </c>
      <c r="AU147" s="231" t="s">
        <v>82</v>
      </c>
      <c r="AY147" s="17" t="s">
        <v>118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78</v>
      </c>
      <c r="BK147" s="232">
        <f>ROUND(I147*H147,2)</f>
        <v>0</v>
      </c>
      <c r="BL147" s="17" t="s">
        <v>124</v>
      </c>
      <c r="BM147" s="231" t="s">
        <v>163</v>
      </c>
    </row>
    <row r="148" s="2" customFormat="1">
      <c r="A148" s="38"/>
      <c r="B148" s="39"/>
      <c r="C148" s="40"/>
      <c r="D148" s="233" t="s">
        <v>126</v>
      </c>
      <c r="E148" s="40"/>
      <c r="F148" s="234" t="s">
        <v>164</v>
      </c>
      <c r="G148" s="40"/>
      <c r="H148" s="40"/>
      <c r="I148" s="235"/>
      <c r="J148" s="40"/>
      <c r="K148" s="40"/>
      <c r="L148" s="44"/>
      <c r="M148" s="236"/>
      <c r="N148" s="23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126</v>
      </c>
      <c r="AU148" s="17" t="s">
        <v>82</v>
      </c>
    </row>
    <row r="149" s="13" customFormat="1">
      <c r="A149" s="13"/>
      <c r="B149" s="238"/>
      <c r="C149" s="239"/>
      <c r="D149" s="233" t="s">
        <v>128</v>
      </c>
      <c r="E149" s="240" t="s">
        <v>1</v>
      </c>
      <c r="F149" s="241" t="s">
        <v>165</v>
      </c>
      <c r="G149" s="239"/>
      <c r="H149" s="242">
        <v>0.90000000000000002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128</v>
      </c>
      <c r="AU149" s="248" t="s">
        <v>82</v>
      </c>
      <c r="AV149" s="13" t="s">
        <v>82</v>
      </c>
      <c r="AW149" s="13" t="s">
        <v>30</v>
      </c>
      <c r="AX149" s="13" t="s">
        <v>78</v>
      </c>
      <c r="AY149" s="248" t="s">
        <v>118</v>
      </c>
    </row>
    <row r="150" s="2" customFormat="1" ht="37.8" customHeight="1">
      <c r="A150" s="38"/>
      <c r="B150" s="39"/>
      <c r="C150" s="219" t="s">
        <v>166</v>
      </c>
      <c r="D150" s="219" t="s">
        <v>120</v>
      </c>
      <c r="E150" s="220" t="s">
        <v>167</v>
      </c>
      <c r="F150" s="221" t="s">
        <v>168</v>
      </c>
      <c r="G150" s="222" t="s">
        <v>132</v>
      </c>
      <c r="H150" s="223">
        <v>0.90000000000000002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38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124</v>
      </c>
      <c r="AT150" s="231" t="s">
        <v>120</v>
      </c>
      <c r="AU150" s="231" t="s">
        <v>82</v>
      </c>
      <c r="AY150" s="17" t="s">
        <v>118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78</v>
      </c>
      <c r="BK150" s="232">
        <f>ROUND(I150*H150,2)</f>
        <v>0</v>
      </c>
      <c r="BL150" s="17" t="s">
        <v>124</v>
      </c>
      <c r="BM150" s="231" t="s">
        <v>169</v>
      </c>
    </row>
    <row r="151" s="2" customFormat="1">
      <c r="A151" s="38"/>
      <c r="B151" s="39"/>
      <c r="C151" s="40"/>
      <c r="D151" s="233" t="s">
        <v>126</v>
      </c>
      <c r="E151" s="40"/>
      <c r="F151" s="234" t="s">
        <v>170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126</v>
      </c>
      <c r="AU151" s="17" t="s">
        <v>82</v>
      </c>
    </row>
    <row r="152" s="2" customFormat="1" ht="24.15" customHeight="1">
      <c r="A152" s="38"/>
      <c r="B152" s="39"/>
      <c r="C152" s="219" t="s">
        <v>171</v>
      </c>
      <c r="D152" s="219" t="s">
        <v>120</v>
      </c>
      <c r="E152" s="220" t="s">
        <v>172</v>
      </c>
      <c r="F152" s="221" t="s">
        <v>173</v>
      </c>
      <c r="G152" s="222" t="s">
        <v>132</v>
      </c>
      <c r="H152" s="223">
        <v>2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38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124</v>
      </c>
      <c r="AT152" s="231" t="s">
        <v>120</v>
      </c>
      <c r="AU152" s="231" t="s">
        <v>82</v>
      </c>
      <c r="AY152" s="17" t="s">
        <v>118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78</v>
      </c>
      <c r="BK152" s="232">
        <f>ROUND(I152*H152,2)</f>
        <v>0</v>
      </c>
      <c r="BL152" s="17" t="s">
        <v>124</v>
      </c>
      <c r="BM152" s="231" t="s">
        <v>174</v>
      </c>
    </row>
    <row r="153" s="2" customFormat="1">
      <c r="A153" s="38"/>
      <c r="B153" s="39"/>
      <c r="C153" s="40"/>
      <c r="D153" s="233" t="s">
        <v>126</v>
      </c>
      <c r="E153" s="40"/>
      <c r="F153" s="234" t="s">
        <v>175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126</v>
      </c>
      <c r="AU153" s="17" t="s">
        <v>82</v>
      </c>
    </row>
    <row r="154" s="2" customFormat="1" ht="24.15" customHeight="1">
      <c r="A154" s="38"/>
      <c r="B154" s="39"/>
      <c r="C154" s="219" t="s">
        <v>176</v>
      </c>
      <c r="D154" s="219" t="s">
        <v>120</v>
      </c>
      <c r="E154" s="220" t="s">
        <v>177</v>
      </c>
      <c r="F154" s="221" t="s">
        <v>178</v>
      </c>
      <c r="G154" s="222" t="s">
        <v>179</v>
      </c>
      <c r="H154" s="223">
        <v>3.2400000000000002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38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124</v>
      </c>
      <c r="AT154" s="231" t="s">
        <v>120</v>
      </c>
      <c r="AU154" s="231" t="s">
        <v>82</v>
      </c>
      <c r="AY154" s="17" t="s">
        <v>118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78</v>
      </c>
      <c r="BK154" s="232">
        <f>ROUND(I154*H154,2)</f>
        <v>0</v>
      </c>
      <c r="BL154" s="17" t="s">
        <v>124</v>
      </c>
      <c r="BM154" s="231" t="s">
        <v>180</v>
      </c>
    </row>
    <row r="155" s="2" customFormat="1">
      <c r="A155" s="38"/>
      <c r="B155" s="39"/>
      <c r="C155" s="40"/>
      <c r="D155" s="233" t="s">
        <v>126</v>
      </c>
      <c r="E155" s="40"/>
      <c r="F155" s="234" t="s">
        <v>181</v>
      </c>
      <c r="G155" s="40"/>
      <c r="H155" s="40"/>
      <c r="I155" s="235"/>
      <c r="J155" s="40"/>
      <c r="K155" s="40"/>
      <c r="L155" s="44"/>
      <c r="M155" s="236"/>
      <c r="N155" s="23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126</v>
      </c>
      <c r="AU155" s="17" t="s">
        <v>82</v>
      </c>
    </row>
    <row r="156" s="13" customFormat="1">
      <c r="A156" s="13"/>
      <c r="B156" s="238"/>
      <c r="C156" s="239"/>
      <c r="D156" s="233" t="s">
        <v>128</v>
      </c>
      <c r="E156" s="240" t="s">
        <v>1</v>
      </c>
      <c r="F156" s="241" t="s">
        <v>182</v>
      </c>
      <c r="G156" s="239"/>
      <c r="H156" s="242">
        <v>3.2400000000000002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128</v>
      </c>
      <c r="AU156" s="248" t="s">
        <v>82</v>
      </c>
      <c r="AV156" s="13" t="s">
        <v>82</v>
      </c>
      <c r="AW156" s="13" t="s">
        <v>30</v>
      </c>
      <c r="AX156" s="13" t="s">
        <v>78</v>
      </c>
      <c r="AY156" s="248" t="s">
        <v>118</v>
      </c>
    </row>
    <row r="157" s="2" customFormat="1" ht="16.5" customHeight="1">
      <c r="A157" s="38"/>
      <c r="B157" s="39"/>
      <c r="C157" s="219" t="s">
        <v>183</v>
      </c>
      <c r="D157" s="219" t="s">
        <v>120</v>
      </c>
      <c r="E157" s="220" t="s">
        <v>184</v>
      </c>
      <c r="F157" s="221" t="s">
        <v>185</v>
      </c>
      <c r="G157" s="222" t="s">
        <v>132</v>
      </c>
      <c r="H157" s="223">
        <v>3.7999999999999998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38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124</v>
      </c>
      <c r="AT157" s="231" t="s">
        <v>120</v>
      </c>
      <c r="AU157" s="231" t="s">
        <v>82</v>
      </c>
      <c r="AY157" s="17" t="s">
        <v>118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78</v>
      </c>
      <c r="BK157" s="232">
        <f>ROUND(I157*H157,2)</f>
        <v>0</v>
      </c>
      <c r="BL157" s="17" t="s">
        <v>124</v>
      </c>
      <c r="BM157" s="231" t="s">
        <v>186</v>
      </c>
    </row>
    <row r="158" s="2" customFormat="1">
      <c r="A158" s="38"/>
      <c r="B158" s="39"/>
      <c r="C158" s="40"/>
      <c r="D158" s="233" t="s">
        <v>126</v>
      </c>
      <c r="E158" s="40"/>
      <c r="F158" s="234" t="s">
        <v>187</v>
      </c>
      <c r="G158" s="40"/>
      <c r="H158" s="40"/>
      <c r="I158" s="235"/>
      <c r="J158" s="40"/>
      <c r="K158" s="40"/>
      <c r="L158" s="44"/>
      <c r="M158" s="236"/>
      <c r="N158" s="23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126</v>
      </c>
      <c r="AU158" s="17" t="s">
        <v>82</v>
      </c>
    </row>
    <row r="159" s="2" customFormat="1" ht="24.15" customHeight="1">
      <c r="A159" s="38"/>
      <c r="B159" s="39"/>
      <c r="C159" s="219" t="s">
        <v>8</v>
      </c>
      <c r="D159" s="219" t="s">
        <v>120</v>
      </c>
      <c r="E159" s="220" t="s">
        <v>188</v>
      </c>
      <c r="F159" s="221" t="s">
        <v>189</v>
      </c>
      <c r="G159" s="222" t="s">
        <v>132</v>
      </c>
      <c r="H159" s="223">
        <v>2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38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124</v>
      </c>
      <c r="AT159" s="231" t="s">
        <v>120</v>
      </c>
      <c r="AU159" s="231" t="s">
        <v>82</v>
      </c>
      <c r="AY159" s="17" t="s">
        <v>118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78</v>
      </c>
      <c r="BK159" s="232">
        <f>ROUND(I159*H159,2)</f>
        <v>0</v>
      </c>
      <c r="BL159" s="17" t="s">
        <v>124</v>
      </c>
      <c r="BM159" s="231" t="s">
        <v>190</v>
      </c>
    </row>
    <row r="160" s="2" customFormat="1">
      <c r="A160" s="38"/>
      <c r="B160" s="39"/>
      <c r="C160" s="40"/>
      <c r="D160" s="233" t="s">
        <v>126</v>
      </c>
      <c r="E160" s="40"/>
      <c r="F160" s="234" t="s">
        <v>191</v>
      </c>
      <c r="G160" s="40"/>
      <c r="H160" s="40"/>
      <c r="I160" s="235"/>
      <c r="J160" s="40"/>
      <c r="K160" s="40"/>
      <c r="L160" s="44"/>
      <c r="M160" s="236"/>
      <c r="N160" s="237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126</v>
      </c>
      <c r="AU160" s="17" t="s">
        <v>82</v>
      </c>
    </row>
    <row r="161" s="13" customFormat="1">
      <c r="A161" s="13"/>
      <c r="B161" s="238"/>
      <c r="C161" s="239"/>
      <c r="D161" s="233" t="s">
        <v>128</v>
      </c>
      <c r="E161" s="240" t="s">
        <v>1</v>
      </c>
      <c r="F161" s="241" t="s">
        <v>192</v>
      </c>
      <c r="G161" s="239"/>
      <c r="H161" s="242">
        <v>2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128</v>
      </c>
      <c r="AU161" s="248" t="s">
        <v>82</v>
      </c>
      <c r="AV161" s="13" t="s">
        <v>82</v>
      </c>
      <c r="AW161" s="13" t="s">
        <v>30</v>
      </c>
      <c r="AX161" s="13" t="s">
        <v>78</v>
      </c>
      <c r="AY161" s="248" t="s">
        <v>118</v>
      </c>
    </row>
    <row r="162" s="2" customFormat="1" ht="24.15" customHeight="1">
      <c r="A162" s="38"/>
      <c r="B162" s="39"/>
      <c r="C162" s="219" t="s">
        <v>193</v>
      </c>
      <c r="D162" s="219" t="s">
        <v>120</v>
      </c>
      <c r="E162" s="220" t="s">
        <v>194</v>
      </c>
      <c r="F162" s="221" t="s">
        <v>195</v>
      </c>
      <c r="G162" s="222" t="s">
        <v>132</v>
      </c>
      <c r="H162" s="223">
        <v>1.3999999999999999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38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124</v>
      </c>
      <c r="AT162" s="231" t="s">
        <v>120</v>
      </c>
      <c r="AU162" s="231" t="s">
        <v>82</v>
      </c>
      <c r="AY162" s="17" t="s">
        <v>118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78</v>
      </c>
      <c r="BK162" s="232">
        <f>ROUND(I162*H162,2)</f>
        <v>0</v>
      </c>
      <c r="BL162" s="17" t="s">
        <v>124</v>
      </c>
      <c r="BM162" s="231" t="s">
        <v>196</v>
      </c>
    </row>
    <row r="163" s="2" customFormat="1">
      <c r="A163" s="38"/>
      <c r="B163" s="39"/>
      <c r="C163" s="40"/>
      <c r="D163" s="233" t="s">
        <v>126</v>
      </c>
      <c r="E163" s="40"/>
      <c r="F163" s="234" t="s">
        <v>197</v>
      </c>
      <c r="G163" s="40"/>
      <c r="H163" s="40"/>
      <c r="I163" s="235"/>
      <c r="J163" s="40"/>
      <c r="K163" s="40"/>
      <c r="L163" s="44"/>
      <c r="M163" s="236"/>
      <c r="N163" s="237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126</v>
      </c>
      <c r="AU163" s="17" t="s">
        <v>82</v>
      </c>
    </row>
    <row r="164" s="13" customFormat="1">
      <c r="A164" s="13"/>
      <c r="B164" s="238"/>
      <c r="C164" s="239"/>
      <c r="D164" s="233" t="s">
        <v>128</v>
      </c>
      <c r="E164" s="240" t="s">
        <v>1</v>
      </c>
      <c r="F164" s="241" t="s">
        <v>198</v>
      </c>
      <c r="G164" s="239"/>
      <c r="H164" s="242">
        <v>0.69999999999999996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128</v>
      </c>
      <c r="AU164" s="248" t="s">
        <v>82</v>
      </c>
      <c r="AV164" s="13" t="s">
        <v>82</v>
      </c>
      <c r="AW164" s="13" t="s">
        <v>30</v>
      </c>
      <c r="AX164" s="13" t="s">
        <v>73</v>
      </c>
      <c r="AY164" s="248" t="s">
        <v>118</v>
      </c>
    </row>
    <row r="165" s="13" customFormat="1">
      <c r="A165" s="13"/>
      <c r="B165" s="238"/>
      <c r="C165" s="239"/>
      <c r="D165" s="233" t="s">
        <v>128</v>
      </c>
      <c r="E165" s="240" t="s">
        <v>1</v>
      </c>
      <c r="F165" s="241" t="s">
        <v>199</v>
      </c>
      <c r="G165" s="239"/>
      <c r="H165" s="242">
        <v>0.69999999999999996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128</v>
      </c>
      <c r="AU165" s="248" t="s">
        <v>82</v>
      </c>
      <c r="AV165" s="13" t="s">
        <v>82</v>
      </c>
      <c r="AW165" s="13" t="s">
        <v>30</v>
      </c>
      <c r="AX165" s="13" t="s">
        <v>73</v>
      </c>
      <c r="AY165" s="248" t="s">
        <v>118</v>
      </c>
    </row>
    <row r="166" s="14" customFormat="1">
      <c r="A166" s="14"/>
      <c r="B166" s="249"/>
      <c r="C166" s="250"/>
      <c r="D166" s="233" t="s">
        <v>128</v>
      </c>
      <c r="E166" s="251" t="s">
        <v>1</v>
      </c>
      <c r="F166" s="252" t="s">
        <v>137</v>
      </c>
      <c r="G166" s="250"/>
      <c r="H166" s="253">
        <v>1.3999999999999999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128</v>
      </c>
      <c r="AU166" s="259" t="s">
        <v>82</v>
      </c>
      <c r="AV166" s="14" t="s">
        <v>124</v>
      </c>
      <c r="AW166" s="14" t="s">
        <v>30</v>
      </c>
      <c r="AX166" s="14" t="s">
        <v>78</v>
      </c>
      <c r="AY166" s="259" t="s">
        <v>118</v>
      </c>
    </row>
    <row r="167" s="2" customFormat="1" ht="16.5" customHeight="1">
      <c r="A167" s="38"/>
      <c r="B167" s="39"/>
      <c r="C167" s="260" t="s">
        <v>200</v>
      </c>
      <c r="D167" s="260" t="s">
        <v>201</v>
      </c>
      <c r="E167" s="261" t="s">
        <v>202</v>
      </c>
      <c r="F167" s="262" t="s">
        <v>203</v>
      </c>
      <c r="G167" s="263" t="s">
        <v>179</v>
      </c>
      <c r="H167" s="264">
        <v>2.52</v>
      </c>
      <c r="I167" s="265"/>
      <c r="J167" s="266">
        <f>ROUND(I167*H167,2)</f>
        <v>0</v>
      </c>
      <c r="K167" s="267"/>
      <c r="L167" s="268"/>
      <c r="M167" s="269" t="s">
        <v>1</v>
      </c>
      <c r="N167" s="270" t="s">
        <v>38</v>
      </c>
      <c r="O167" s="91"/>
      <c r="P167" s="229">
        <f>O167*H167</f>
        <v>0</v>
      </c>
      <c r="Q167" s="229">
        <v>1</v>
      </c>
      <c r="R167" s="229">
        <f>Q167*H167</f>
        <v>2.52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166</v>
      </c>
      <c r="AT167" s="231" t="s">
        <v>201</v>
      </c>
      <c r="AU167" s="231" t="s">
        <v>82</v>
      </c>
      <c r="AY167" s="17" t="s">
        <v>118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78</v>
      </c>
      <c r="BK167" s="232">
        <f>ROUND(I167*H167,2)</f>
        <v>0</v>
      </c>
      <c r="BL167" s="17" t="s">
        <v>124</v>
      </c>
      <c r="BM167" s="231" t="s">
        <v>204</v>
      </c>
    </row>
    <row r="168" s="2" customFormat="1">
      <c r="A168" s="38"/>
      <c r="B168" s="39"/>
      <c r="C168" s="40"/>
      <c r="D168" s="233" t="s">
        <v>126</v>
      </c>
      <c r="E168" s="40"/>
      <c r="F168" s="234" t="s">
        <v>203</v>
      </c>
      <c r="G168" s="40"/>
      <c r="H168" s="40"/>
      <c r="I168" s="235"/>
      <c r="J168" s="40"/>
      <c r="K168" s="40"/>
      <c r="L168" s="44"/>
      <c r="M168" s="236"/>
      <c r="N168" s="237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126</v>
      </c>
      <c r="AU168" s="17" t="s">
        <v>82</v>
      </c>
    </row>
    <row r="169" s="13" customFormat="1">
      <c r="A169" s="13"/>
      <c r="B169" s="238"/>
      <c r="C169" s="239"/>
      <c r="D169" s="233" t="s">
        <v>128</v>
      </c>
      <c r="E169" s="240" t="s">
        <v>1</v>
      </c>
      <c r="F169" s="241" t="s">
        <v>205</v>
      </c>
      <c r="G169" s="239"/>
      <c r="H169" s="242">
        <v>2.52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128</v>
      </c>
      <c r="AU169" s="248" t="s">
        <v>82</v>
      </c>
      <c r="AV169" s="13" t="s">
        <v>82</v>
      </c>
      <c r="AW169" s="13" t="s">
        <v>30</v>
      </c>
      <c r="AX169" s="13" t="s">
        <v>78</v>
      </c>
      <c r="AY169" s="248" t="s">
        <v>118</v>
      </c>
    </row>
    <row r="170" s="12" customFormat="1" ht="22.8" customHeight="1">
      <c r="A170" s="12"/>
      <c r="B170" s="203"/>
      <c r="C170" s="204"/>
      <c r="D170" s="205" t="s">
        <v>72</v>
      </c>
      <c r="E170" s="217" t="s">
        <v>124</v>
      </c>
      <c r="F170" s="217" t="s">
        <v>206</v>
      </c>
      <c r="G170" s="204"/>
      <c r="H170" s="204"/>
      <c r="I170" s="207"/>
      <c r="J170" s="218">
        <f>BK170</f>
        <v>0</v>
      </c>
      <c r="K170" s="204"/>
      <c r="L170" s="209"/>
      <c r="M170" s="210"/>
      <c r="N170" s="211"/>
      <c r="O170" s="211"/>
      <c r="P170" s="212">
        <f>SUM(P171:P176)</f>
        <v>0</v>
      </c>
      <c r="Q170" s="211"/>
      <c r="R170" s="212">
        <f>SUM(R171:R176)</f>
        <v>0.75630800000000009</v>
      </c>
      <c r="S170" s="211"/>
      <c r="T170" s="213">
        <f>SUM(T171:T176)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78</v>
      </c>
      <c r="AT170" s="215" t="s">
        <v>72</v>
      </c>
      <c r="AU170" s="215" t="s">
        <v>78</v>
      </c>
      <c r="AY170" s="214" t="s">
        <v>118</v>
      </c>
      <c r="BK170" s="216">
        <f>SUM(BK171:BK176)</f>
        <v>0</v>
      </c>
    </row>
    <row r="171" s="2" customFormat="1" ht="16.5" customHeight="1">
      <c r="A171" s="38"/>
      <c r="B171" s="39"/>
      <c r="C171" s="219" t="s">
        <v>207</v>
      </c>
      <c r="D171" s="219" t="s">
        <v>120</v>
      </c>
      <c r="E171" s="220" t="s">
        <v>208</v>
      </c>
      <c r="F171" s="221" t="s">
        <v>209</v>
      </c>
      <c r="G171" s="222" t="s">
        <v>132</v>
      </c>
      <c r="H171" s="223">
        <v>0.40000000000000002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38</v>
      </c>
      <c r="O171" s="91"/>
      <c r="P171" s="229">
        <f>O171*H171</f>
        <v>0</v>
      </c>
      <c r="Q171" s="229">
        <v>1.8907700000000001</v>
      </c>
      <c r="R171" s="229">
        <f>Q171*H171</f>
        <v>0.75630800000000009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124</v>
      </c>
      <c r="AT171" s="231" t="s">
        <v>120</v>
      </c>
      <c r="AU171" s="231" t="s">
        <v>82</v>
      </c>
      <c r="AY171" s="17" t="s">
        <v>118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78</v>
      </c>
      <c r="BK171" s="232">
        <f>ROUND(I171*H171,2)</f>
        <v>0</v>
      </c>
      <c r="BL171" s="17" t="s">
        <v>124</v>
      </c>
      <c r="BM171" s="231" t="s">
        <v>210</v>
      </c>
    </row>
    <row r="172" s="2" customFormat="1">
      <c r="A172" s="38"/>
      <c r="B172" s="39"/>
      <c r="C172" s="40"/>
      <c r="D172" s="233" t="s">
        <v>126</v>
      </c>
      <c r="E172" s="40"/>
      <c r="F172" s="234" t="s">
        <v>211</v>
      </c>
      <c r="G172" s="40"/>
      <c r="H172" s="40"/>
      <c r="I172" s="235"/>
      <c r="J172" s="40"/>
      <c r="K172" s="40"/>
      <c r="L172" s="44"/>
      <c r="M172" s="236"/>
      <c r="N172" s="237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126</v>
      </c>
      <c r="AU172" s="17" t="s">
        <v>82</v>
      </c>
    </row>
    <row r="173" s="13" customFormat="1">
      <c r="A173" s="13"/>
      <c r="B173" s="238"/>
      <c r="C173" s="239"/>
      <c r="D173" s="233" t="s">
        <v>128</v>
      </c>
      <c r="E173" s="240" t="s">
        <v>1</v>
      </c>
      <c r="F173" s="241" t="s">
        <v>212</v>
      </c>
      <c r="G173" s="239"/>
      <c r="H173" s="242">
        <v>0.40000000000000002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128</v>
      </c>
      <c r="AU173" s="248" t="s">
        <v>82</v>
      </c>
      <c r="AV173" s="13" t="s">
        <v>82</v>
      </c>
      <c r="AW173" s="13" t="s">
        <v>30</v>
      </c>
      <c r="AX173" s="13" t="s">
        <v>78</v>
      </c>
      <c r="AY173" s="248" t="s">
        <v>118</v>
      </c>
    </row>
    <row r="174" s="2" customFormat="1" ht="33" customHeight="1">
      <c r="A174" s="38"/>
      <c r="B174" s="39"/>
      <c r="C174" s="219" t="s">
        <v>213</v>
      </c>
      <c r="D174" s="219" t="s">
        <v>120</v>
      </c>
      <c r="E174" s="220" t="s">
        <v>214</v>
      </c>
      <c r="F174" s="221" t="s">
        <v>215</v>
      </c>
      <c r="G174" s="222" t="s">
        <v>132</v>
      </c>
      <c r="H174" s="223">
        <v>0.125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38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124</v>
      </c>
      <c r="AT174" s="231" t="s">
        <v>120</v>
      </c>
      <c r="AU174" s="231" t="s">
        <v>82</v>
      </c>
      <c r="AY174" s="17" t="s">
        <v>118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78</v>
      </c>
      <c r="BK174" s="232">
        <f>ROUND(I174*H174,2)</f>
        <v>0</v>
      </c>
      <c r="BL174" s="17" t="s">
        <v>124</v>
      </c>
      <c r="BM174" s="231" t="s">
        <v>216</v>
      </c>
    </row>
    <row r="175" s="2" customFormat="1">
      <c r="A175" s="38"/>
      <c r="B175" s="39"/>
      <c r="C175" s="40"/>
      <c r="D175" s="233" t="s">
        <v>126</v>
      </c>
      <c r="E175" s="40"/>
      <c r="F175" s="234" t="s">
        <v>217</v>
      </c>
      <c r="G175" s="40"/>
      <c r="H175" s="40"/>
      <c r="I175" s="235"/>
      <c r="J175" s="40"/>
      <c r="K175" s="40"/>
      <c r="L175" s="44"/>
      <c r="M175" s="236"/>
      <c r="N175" s="237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126</v>
      </c>
      <c r="AU175" s="17" t="s">
        <v>82</v>
      </c>
    </row>
    <row r="176" s="13" customFormat="1">
      <c r="A176" s="13"/>
      <c r="B176" s="238"/>
      <c r="C176" s="239"/>
      <c r="D176" s="233" t="s">
        <v>128</v>
      </c>
      <c r="E176" s="240" t="s">
        <v>1</v>
      </c>
      <c r="F176" s="241" t="s">
        <v>218</v>
      </c>
      <c r="G176" s="239"/>
      <c r="H176" s="242">
        <v>0.125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8" t="s">
        <v>128</v>
      </c>
      <c r="AU176" s="248" t="s">
        <v>82</v>
      </c>
      <c r="AV176" s="13" t="s">
        <v>82</v>
      </c>
      <c r="AW176" s="13" t="s">
        <v>30</v>
      </c>
      <c r="AX176" s="13" t="s">
        <v>78</v>
      </c>
      <c r="AY176" s="248" t="s">
        <v>118</v>
      </c>
    </row>
    <row r="177" s="12" customFormat="1" ht="22.8" customHeight="1">
      <c r="A177" s="12"/>
      <c r="B177" s="203"/>
      <c r="C177" s="204"/>
      <c r="D177" s="205" t="s">
        <v>72</v>
      </c>
      <c r="E177" s="217" t="s">
        <v>150</v>
      </c>
      <c r="F177" s="217" t="s">
        <v>219</v>
      </c>
      <c r="G177" s="204"/>
      <c r="H177" s="204"/>
      <c r="I177" s="207"/>
      <c r="J177" s="218">
        <f>BK177</f>
        <v>0</v>
      </c>
      <c r="K177" s="204"/>
      <c r="L177" s="209"/>
      <c r="M177" s="210"/>
      <c r="N177" s="211"/>
      <c r="O177" s="211"/>
      <c r="P177" s="212">
        <f>SUM(P178:P179)</f>
        <v>0</v>
      </c>
      <c r="Q177" s="211"/>
      <c r="R177" s="212">
        <f>SUM(R178:R179)</f>
        <v>0</v>
      </c>
      <c r="S177" s="211"/>
      <c r="T177" s="213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4" t="s">
        <v>78</v>
      </c>
      <c r="AT177" s="215" t="s">
        <v>72</v>
      </c>
      <c r="AU177" s="215" t="s">
        <v>78</v>
      </c>
      <c r="AY177" s="214" t="s">
        <v>118</v>
      </c>
      <c r="BK177" s="216">
        <f>SUM(BK178:BK179)</f>
        <v>0</v>
      </c>
    </row>
    <row r="178" s="2" customFormat="1" ht="21.75" customHeight="1">
      <c r="A178" s="38"/>
      <c r="B178" s="39"/>
      <c r="C178" s="219" t="s">
        <v>220</v>
      </c>
      <c r="D178" s="219" t="s">
        <v>120</v>
      </c>
      <c r="E178" s="220" t="s">
        <v>221</v>
      </c>
      <c r="F178" s="221" t="s">
        <v>222</v>
      </c>
      <c r="G178" s="222" t="s">
        <v>123</v>
      </c>
      <c r="H178" s="223">
        <v>5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38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124</v>
      </c>
      <c r="AT178" s="231" t="s">
        <v>120</v>
      </c>
      <c r="AU178" s="231" t="s">
        <v>82</v>
      </c>
      <c r="AY178" s="17" t="s">
        <v>118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78</v>
      </c>
      <c r="BK178" s="232">
        <f>ROUND(I178*H178,2)</f>
        <v>0</v>
      </c>
      <c r="BL178" s="17" t="s">
        <v>124</v>
      </c>
      <c r="BM178" s="231" t="s">
        <v>223</v>
      </c>
    </row>
    <row r="179" s="2" customFormat="1">
      <c r="A179" s="38"/>
      <c r="B179" s="39"/>
      <c r="C179" s="40"/>
      <c r="D179" s="233" t="s">
        <v>126</v>
      </c>
      <c r="E179" s="40"/>
      <c r="F179" s="234" t="s">
        <v>224</v>
      </c>
      <c r="G179" s="40"/>
      <c r="H179" s="40"/>
      <c r="I179" s="235"/>
      <c r="J179" s="40"/>
      <c r="K179" s="40"/>
      <c r="L179" s="44"/>
      <c r="M179" s="236"/>
      <c r="N179" s="237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126</v>
      </c>
      <c r="AU179" s="17" t="s">
        <v>82</v>
      </c>
    </row>
    <row r="180" s="12" customFormat="1" ht="22.8" customHeight="1">
      <c r="A180" s="12"/>
      <c r="B180" s="203"/>
      <c r="C180" s="204"/>
      <c r="D180" s="205" t="s">
        <v>72</v>
      </c>
      <c r="E180" s="217" t="s">
        <v>166</v>
      </c>
      <c r="F180" s="217" t="s">
        <v>225</v>
      </c>
      <c r="G180" s="204"/>
      <c r="H180" s="204"/>
      <c r="I180" s="207"/>
      <c r="J180" s="218">
        <f>BK180</f>
        <v>0</v>
      </c>
      <c r="K180" s="204"/>
      <c r="L180" s="209"/>
      <c r="M180" s="210"/>
      <c r="N180" s="211"/>
      <c r="O180" s="211"/>
      <c r="P180" s="212">
        <f>SUM(P181:P261)</f>
        <v>0</v>
      </c>
      <c r="Q180" s="211"/>
      <c r="R180" s="212">
        <f>SUM(R181:R261)</f>
        <v>0.27415762319999998</v>
      </c>
      <c r="S180" s="211"/>
      <c r="T180" s="213">
        <f>SUM(T181:T261)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78</v>
      </c>
      <c r="AT180" s="215" t="s">
        <v>72</v>
      </c>
      <c r="AU180" s="215" t="s">
        <v>78</v>
      </c>
      <c r="AY180" s="214" t="s">
        <v>118</v>
      </c>
      <c r="BK180" s="216">
        <f>SUM(BK181:BK261)</f>
        <v>0</v>
      </c>
    </row>
    <row r="181" s="2" customFormat="1" ht="24.15" customHeight="1">
      <c r="A181" s="38"/>
      <c r="B181" s="39"/>
      <c r="C181" s="219" t="s">
        <v>226</v>
      </c>
      <c r="D181" s="219" t="s">
        <v>120</v>
      </c>
      <c r="E181" s="220" t="s">
        <v>227</v>
      </c>
      <c r="F181" s="221" t="s">
        <v>228</v>
      </c>
      <c r="G181" s="222" t="s">
        <v>229</v>
      </c>
      <c r="H181" s="223">
        <v>1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38</v>
      </c>
      <c r="O181" s="91"/>
      <c r="P181" s="229">
        <f>O181*H181</f>
        <v>0</v>
      </c>
      <c r="Q181" s="229">
        <v>0.00167</v>
      </c>
      <c r="R181" s="229">
        <f>Q181*H181</f>
        <v>0.00167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124</v>
      </c>
      <c r="AT181" s="231" t="s">
        <v>120</v>
      </c>
      <c r="AU181" s="231" t="s">
        <v>82</v>
      </c>
      <c r="AY181" s="17" t="s">
        <v>118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78</v>
      </c>
      <c r="BK181" s="232">
        <f>ROUND(I181*H181,2)</f>
        <v>0</v>
      </c>
      <c r="BL181" s="17" t="s">
        <v>124</v>
      </c>
      <c r="BM181" s="231" t="s">
        <v>230</v>
      </c>
    </row>
    <row r="182" s="2" customFormat="1">
      <c r="A182" s="38"/>
      <c r="B182" s="39"/>
      <c r="C182" s="40"/>
      <c r="D182" s="233" t="s">
        <v>126</v>
      </c>
      <c r="E182" s="40"/>
      <c r="F182" s="234" t="s">
        <v>231</v>
      </c>
      <c r="G182" s="40"/>
      <c r="H182" s="40"/>
      <c r="I182" s="235"/>
      <c r="J182" s="40"/>
      <c r="K182" s="40"/>
      <c r="L182" s="44"/>
      <c r="M182" s="236"/>
      <c r="N182" s="237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126</v>
      </c>
      <c r="AU182" s="17" t="s">
        <v>82</v>
      </c>
    </row>
    <row r="183" s="2" customFormat="1" ht="16.5" customHeight="1">
      <c r="A183" s="38"/>
      <c r="B183" s="39"/>
      <c r="C183" s="260" t="s">
        <v>232</v>
      </c>
      <c r="D183" s="260" t="s">
        <v>201</v>
      </c>
      <c r="E183" s="261" t="s">
        <v>233</v>
      </c>
      <c r="F183" s="262" t="s">
        <v>234</v>
      </c>
      <c r="G183" s="263" t="s">
        <v>229</v>
      </c>
      <c r="H183" s="264">
        <v>1</v>
      </c>
      <c r="I183" s="265"/>
      <c r="J183" s="266">
        <f>ROUND(I183*H183,2)</f>
        <v>0</v>
      </c>
      <c r="K183" s="267"/>
      <c r="L183" s="268"/>
      <c r="M183" s="269" t="s">
        <v>1</v>
      </c>
      <c r="N183" s="270" t="s">
        <v>38</v>
      </c>
      <c r="O183" s="91"/>
      <c r="P183" s="229">
        <f>O183*H183</f>
        <v>0</v>
      </c>
      <c r="Q183" s="229">
        <v>0.0141</v>
      </c>
      <c r="R183" s="229">
        <f>Q183*H183</f>
        <v>0.0141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166</v>
      </c>
      <c r="AT183" s="231" t="s">
        <v>201</v>
      </c>
      <c r="AU183" s="231" t="s">
        <v>82</v>
      </c>
      <c r="AY183" s="17" t="s">
        <v>118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78</v>
      </c>
      <c r="BK183" s="232">
        <f>ROUND(I183*H183,2)</f>
        <v>0</v>
      </c>
      <c r="BL183" s="17" t="s">
        <v>124</v>
      </c>
      <c r="BM183" s="231" t="s">
        <v>235</v>
      </c>
    </row>
    <row r="184" s="2" customFormat="1">
      <c r="A184" s="38"/>
      <c r="B184" s="39"/>
      <c r="C184" s="40"/>
      <c r="D184" s="233" t="s">
        <v>126</v>
      </c>
      <c r="E184" s="40"/>
      <c r="F184" s="234" t="s">
        <v>234</v>
      </c>
      <c r="G184" s="40"/>
      <c r="H184" s="40"/>
      <c r="I184" s="235"/>
      <c r="J184" s="40"/>
      <c r="K184" s="40"/>
      <c r="L184" s="44"/>
      <c r="M184" s="236"/>
      <c r="N184" s="237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126</v>
      </c>
      <c r="AU184" s="17" t="s">
        <v>82</v>
      </c>
    </row>
    <row r="185" s="2" customFormat="1" ht="33" customHeight="1">
      <c r="A185" s="38"/>
      <c r="B185" s="39"/>
      <c r="C185" s="219" t="s">
        <v>236</v>
      </c>
      <c r="D185" s="219" t="s">
        <v>120</v>
      </c>
      <c r="E185" s="220" t="s">
        <v>237</v>
      </c>
      <c r="F185" s="221" t="s">
        <v>238</v>
      </c>
      <c r="G185" s="222" t="s">
        <v>239</v>
      </c>
      <c r="H185" s="223">
        <v>4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38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124</v>
      </c>
      <c r="AT185" s="231" t="s">
        <v>120</v>
      </c>
      <c r="AU185" s="231" t="s">
        <v>82</v>
      </c>
      <c r="AY185" s="17" t="s">
        <v>118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78</v>
      </c>
      <c r="BK185" s="232">
        <f>ROUND(I185*H185,2)</f>
        <v>0</v>
      </c>
      <c r="BL185" s="17" t="s">
        <v>124</v>
      </c>
      <c r="BM185" s="231" t="s">
        <v>240</v>
      </c>
    </row>
    <row r="186" s="2" customFormat="1">
      <c r="A186" s="38"/>
      <c r="B186" s="39"/>
      <c r="C186" s="40"/>
      <c r="D186" s="233" t="s">
        <v>126</v>
      </c>
      <c r="E186" s="40"/>
      <c r="F186" s="234" t="s">
        <v>241</v>
      </c>
      <c r="G186" s="40"/>
      <c r="H186" s="40"/>
      <c r="I186" s="235"/>
      <c r="J186" s="40"/>
      <c r="K186" s="40"/>
      <c r="L186" s="44"/>
      <c r="M186" s="236"/>
      <c r="N186" s="237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126</v>
      </c>
      <c r="AU186" s="17" t="s">
        <v>82</v>
      </c>
    </row>
    <row r="187" s="13" customFormat="1">
      <c r="A187" s="13"/>
      <c r="B187" s="238"/>
      <c r="C187" s="239"/>
      <c r="D187" s="233" t="s">
        <v>128</v>
      </c>
      <c r="E187" s="240" t="s">
        <v>1</v>
      </c>
      <c r="F187" s="241" t="s">
        <v>242</v>
      </c>
      <c r="G187" s="239"/>
      <c r="H187" s="242">
        <v>2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128</v>
      </c>
      <c r="AU187" s="248" t="s">
        <v>82</v>
      </c>
      <c r="AV187" s="13" t="s">
        <v>82</v>
      </c>
      <c r="AW187" s="13" t="s">
        <v>30</v>
      </c>
      <c r="AX187" s="13" t="s">
        <v>73</v>
      </c>
      <c r="AY187" s="248" t="s">
        <v>118</v>
      </c>
    </row>
    <row r="188" s="13" customFormat="1">
      <c r="A188" s="13"/>
      <c r="B188" s="238"/>
      <c r="C188" s="239"/>
      <c r="D188" s="233" t="s">
        <v>128</v>
      </c>
      <c r="E188" s="240" t="s">
        <v>1</v>
      </c>
      <c r="F188" s="241" t="s">
        <v>243</v>
      </c>
      <c r="G188" s="239"/>
      <c r="H188" s="242">
        <v>2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128</v>
      </c>
      <c r="AU188" s="248" t="s">
        <v>82</v>
      </c>
      <c r="AV188" s="13" t="s">
        <v>82</v>
      </c>
      <c r="AW188" s="13" t="s">
        <v>30</v>
      </c>
      <c r="AX188" s="13" t="s">
        <v>73</v>
      </c>
      <c r="AY188" s="248" t="s">
        <v>118</v>
      </c>
    </row>
    <row r="189" s="14" customFormat="1">
      <c r="A189" s="14"/>
      <c r="B189" s="249"/>
      <c r="C189" s="250"/>
      <c r="D189" s="233" t="s">
        <v>128</v>
      </c>
      <c r="E189" s="251" t="s">
        <v>1</v>
      </c>
      <c r="F189" s="252" t="s">
        <v>137</v>
      </c>
      <c r="G189" s="250"/>
      <c r="H189" s="253">
        <v>4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9" t="s">
        <v>128</v>
      </c>
      <c r="AU189" s="259" t="s">
        <v>82</v>
      </c>
      <c r="AV189" s="14" t="s">
        <v>124</v>
      </c>
      <c r="AW189" s="14" t="s">
        <v>30</v>
      </c>
      <c r="AX189" s="14" t="s">
        <v>78</v>
      </c>
      <c r="AY189" s="259" t="s">
        <v>118</v>
      </c>
    </row>
    <row r="190" s="2" customFormat="1" ht="24.15" customHeight="1">
      <c r="A190" s="38"/>
      <c r="B190" s="39"/>
      <c r="C190" s="260" t="s">
        <v>7</v>
      </c>
      <c r="D190" s="260" t="s">
        <v>201</v>
      </c>
      <c r="E190" s="261" t="s">
        <v>244</v>
      </c>
      <c r="F190" s="262" t="s">
        <v>245</v>
      </c>
      <c r="G190" s="263" t="s">
        <v>239</v>
      </c>
      <c r="H190" s="264">
        <v>4.1820000000000004</v>
      </c>
      <c r="I190" s="265"/>
      <c r="J190" s="266">
        <f>ROUND(I190*H190,2)</f>
        <v>0</v>
      </c>
      <c r="K190" s="267"/>
      <c r="L190" s="268"/>
      <c r="M190" s="269" t="s">
        <v>1</v>
      </c>
      <c r="N190" s="270" t="s">
        <v>38</v>
      </c>
      <c r="O190" s="91"/>
      <c r="P190" s="229">
        <f>O190*H190</f>
        <v>0</v>
      </c>
      <c r="Q190" s="229">
        <v>0.0010499999999999999</v>
      </c>
      <c r="R190" s="229">
        <f>Q190*H190</f>
        <v>0.0043911000000000002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166</v>
      </c>
      <c r="AT190" s="231" t="s">
        <v>201</v>
      </c>
      <c r="AU190" s="231" t="s">
        <v>82</v>
      </c>
      <c r="AY190" s="17" t="s">
        <v>118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78</v>
      </c>
      <c r="BK190" s="232">
        <f>ROUND(I190*H190,2)</f>
        <v>0</v>
      </c>
      <c r="BL190" s="17" t="s">
        <v>124</v>
      </c>
      <c r="BM190" s="231" t="s">
        <v>246</v>
      </c>
    </row>
    <row r="191" s="2" customFormat="1">
      <c r="A191" s="38"/>
      <c r="B191" s="39"/>
      <c r="C191" s="40"/>
      <c r="D191" s="233" t="s">
        <v>126</v>
      </c>
      <c r="E191" s="40"/>
      <c r="F191" s="234" t="s">
        <v>245</v>
      </c>
      <c r="G191" s="40"/>
      <c r="H191" s="40"/>
      <c r="I191" s="235"/>
      <c r="J191" s="40"/>
      <c r="K191" s="40"/>
      <c r="L191" s="44"/>
      <c r="M191" s="236"/>
      <c r="N191" s="237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126</v>
      </c>
      <c r="AU191" s="17" t="s">
        <v>82</v>
      </c>
    </row>
    <row r="192" s="13" customFormat="1">
      <c r="A192" s="13"/>
      <c r="B192" s="238"/>
      <c r="C192" s="239"/>
      <c r="D192" s="233" t="s">
        <v>128</v>
      </c>
      <c r="E192" s="240" t="s">
        <v>1</v>
      </c>
      <c r="F192" s="241" t="s">
        <v>247</v>
      </c>
      <c r="G192" s="239"/>
      <c r="H192" s="242">
        <v>4.1200000000000001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128</v>
      </c>
      <c r="AU192" s="248" t="s">
        <v>82</v>
      </c>
      <c r="AV192" s="13" t="s">
        <v>82</v>
      </c>
      <c r="AW192" s="13" t="s">
        <v>30</v>
      </c>
      <c r="AX192" s="13" t="s">
        <v>78</v>
      </c>
      <c r="AY192" s="248" t="s">
        <v>118</v>
      </c>
    </row>
    <row r="193" s="13" customFormat="1">
      <c r="A193" s="13"/>
      <c r="B193" s="238"/>
      <c r="C193" s="239"/>
      <c r="D193" s="233" t="s">
        <v>128</v>
      </c>
      <c r="E193" s="239"/>
      <c r="F193" s="241" t="s">
        <v>248</v>
      </c>
      <c r="G193" s="239"/>
      <c r="H193" s="242">
        <v>4.1820000000000004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8" t="s">
        <v>128</v>
      </c>
      <c r="AU193" s="248" t="s">
        <v>82</v>
      </c>
      <c r="AV193" s="13" t="s">
        <v>82</v>
      </c>
      <c r="AW193" s="13" t="s">
        <v>4</v>
      </c>
      <c r="AX193" s="13" t="s">
        <v>78</v>
      </c>
      <c r="AY193" s="248" t="s">
        <v>118</v>
      </c>
    </row>
    <row r="194" s="2" customFormat="1" ht="24.15" customHeight="1">
      <c r="A194" s="38"/>
      <c r="B194" s="39"/>
      <c r="C194" s="219" t="s">
        <v>249</v>
      </c>
      <c r="D194" s="219" t="s">
        <v>120</v>
      </c>
      <c r="E194" s="220" t="s">
        <v>250</v>
      </c>
      <c r="F194" s="221" t="s">
        <v>251</v>
      </c>
      <c r="G194" s="222" t="s">
        <v>229</v>
      </c>
      <c r="H194" s="223">
        <v>3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38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124</v>
      </c>
      <c r="AT194" s="231" t="s">
        <v>120</v>
      </c>
      <c r="AU194" s="231" t="s">
        <v>82</v>
      </c>
      <c r="AY194" s="17" t="s">
        <v>118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78</v>
      </c>
      <c r="BK194" s="232">
        <f>ROUND(I194*H194,2)</f>
        <v>0</v>
      </c>
      <c r="BL194" s="17" t="s">
        <v>124</v>
      </c>
      <c r="BM194" s="231" t="s">
        <v>252</v>
      </c>
    </row>
    <row r="195" s="2" customFormat="1">
      <c r="A195" s="38"/>
      <c r="B195" s="39"/>
      <c r="C195" s="40"/>
      <c r="D195" s="233" t="s">
        <v>126</v>
      </c>
      <c r="E195" s="40"/>
      <c r="F195" s="234" t="s">
        <v>253</v>
      </c>
      <c r="G195" s="40"/>
      <c r="H195" s="40"/>
      <c r="I195" s="235"/>
      <c r="J195" s="40"/>
      <c r="K195" s="40"/>
      <c r="L195" s="44"/>
      <c r="M195" s="236"/>
      <c r="N195" s="237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126</v>
      </c>
      <c r="AU195" s="17" t="s">
        <v>82</v>
      </c>
    </row>
    <row r="196" s="2" customFormat="1" ht="16.5" customHeight="1">
      <c r="A196" s="38"/>
      <c r="B196" s="39"/>
      <c r="C196" s="260" t="s">
        <v>254</v>
      </c>
      <c r="D196" s="260" t="s">
        <v>201</v>
      </c>
      <c r="E196" s="261" t="s">
        <v>255</v>
      </c>
      <c r="F196" s="262" t="s">
        <v>256</v>
      </c>
      <c r="G196" s="263" t="s">
        <v>229</v>
      </c>
      <c r="H196" s="264">
        <v>3</v>
      </c>
      <c r="I196" s="265"/>
      <c r="J196" s="266">
        <f>ROUND(I196*H196,2)</f>
        <v>0</v>
      </c>
      <c r="K196" s="267"/>
      <c r="L196" s="268"/>
      <c r="M196" s="269" t="s">
        <v>1</v>
      </c>
      <c r="N196" s="270" t="s">
        <v>38</v>
      </c>
      <c r="O196" s="91"/>
      <c r="P196" s="229">
        <f>O196*H196</f>
        <v>0</v>
      </c>
      <c r="Q196" s="229">
        <v>0.00022000000000000001</v>
      </c>
      <c r="R196" s="229">
        <f>Q196*H196</f>
        <v>0.00066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166</v>
      </c>
      <c r="AT196" s="231" t="s">
        <v>201</v>
      </c>
      <c r="AU196" s="231" t="s">
        <v>82</v>
      </c>
      <c r="AY196" s="17" t="s">
        <v>118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78</v>
      </c>
      <c r="BK196" s="232">
        <f>ROUND(I196*H196,2)</f>
        <v>0</v>
      </c>
      <c r="BL196" s="17" t="s">
        <v>124</v>
      </c>
      <c r="BM196" s="231" t="s">
        <v>257</v>
      </c>
    </row>
    <row r="197" s="2" customFormat="1">
      <c r="A197" s="38"/>
      <c r="B197" s="39"/>
      <c r="C197" s="40"/>
      <c r="D197" s="233" t="s">
        <v>126</v>
      </c>
      <c r="E197" s="40"/>
      <c r="F197" s="234" t="s">
        <v>256</v>
      </c>
      <c r="G197" s="40"/>
      <c r="H197" s="40"/>
      <c r="I197" s="235"/>
      <c r="J197" s="40"/>
      <c r="K197" s="40"/>
      <c r="L197" s="44"/>
      <c r="M197" s="236"/>
      <c r="N197" s="237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126</v>
      </c>
      <c r="AU197" s="17" t="s">
        <v>82</v>
      </c>
    </row>
    <row r="198" s="2" customFormat="1" ht="21.75" customHeight="1">
      <c r="A198" s="38"/>
      <c r="B198" s="39"/>
      <c r="C198" s="219" t="s">
        <v>258</v>
      </c>
      <c r="D198" s="219" t="s">
        <v>120</v>
      </c>
      <c r="E198" s="220" t="s">
        <v>259</v>
      </c>
      <c r="F198" s="221" t="s">
        <v>260</v>
      </c>
      <c r="G198" s="222" t="s">
        <v>229</v>
      </c>
      <c r="H198" s="223">
        <v>1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38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124</v>
      </c>
      <c r="AT198" s="231" t="s">
        <v>120</v>
      </c>
      <c r="AU198" s="231" t="s">
        <v>82</v>
      </c>
      <c r="AY198" s="17" t="s">
        <v>118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78</v>
      </c>
      <c r="BK198" s="232">
        <f>ROUND(I198*H198,2)</f>
        <v>0</v>
      </c>
      <c r="BL198" s="17" t="s">
        <v>124</v>
      </c>
      <c r="BM198" s="231" t="s">
        <v>261</v>
      </c>
    </row>
    <row r="199" s="2" customFormat="1">
      <c r="A199" s="38"/>
      <c r="B199" s="39"/>
      <c r="C199" s="40"/>
      <c r="D199" s="233" t="s">
        <v>126</v>
      </c>
      <c r="E199" s="40"/>
      <c r="F199" s="234" t="s">
        <v>260</v>
      </c>
      <c r="G199" s="40"/>
      <c r="H199" s="40"/>
      <c r="I199" s="235"/>
      <c r="J199" s="40"/>
      <c r="K199" s="40"/>
      <c r="L199" s="44"/>
      <c r="M199" s="236"/>
      <c r="N199" s="237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126</v>
      </c>
      <c r="AU199" s="17" t="s">
        <v>82</v>
      </c>
    </row>
    <row r="200" s="2" customFormat="1" ht="16.5" customHeight="1">
      <c r="A200" s="38"/>
      <c r="B200" s="39"/>
      <c r="C200" s="260" t="s">
        <v>262</v>
      </c>
      <c r="D200" s="260" t="s">
        <v>201</v>
      </c>
      <c r="E200" s="261" t="s">
        <v>263</v>
      </c>
      <c r="F200" s="262" t="s">
        <v>264</v>
      </c>
      <c r="G200" s="263" t="s">
        <v>229</v>
      </c>
      <c r="H200" s="264">
        <v>1</v>
      </c>
      <c r="I200" s="265"/>
      <c r="J200" s="266">
        <f>ROUND(I200*H200,2)</f>
        <v>0</v>
      </c>
      <c r="K200" s="267"/>
      <c r="L200" s="268"/>
      <c r="M200" s="269" t="s">
        <v>1</v>
      </c>
      <c r="N200" s="270" t="s">
        <v>38</v>
      </c>
      <c r="O200" s="91"/>
      <c r="P200" s="229">
        <f>O200*H200</f>
        <v>0</v>
      </c>
      <c r="Q200" s="229">
        <v>0.00048999999999999998</v>
      </c>
      <c r="R200" s="229">
        <f>Q200*H200</f>
        <v>0.00048999999999999998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166</v>
      </c>
      <c r="AT200" s="231" t="s">
        <v>201</v>
      </c>
      <c r="AU200" s="231" t="s">
        <v>82</v>
      </c>
      <c r="AY200" s="17" t="s">
        <v>118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78</v>
      </c>
      <c r="BK200" s="232">
        <f>ROUND(I200*H200,2)</f>
        <v>0</v>
      </c>
      <c r="BL200" s="17" t="s">
        <v>124</v>
      </c>
      <c r="BM200" s="231" t="s">
        <v>265</v>
      </c>
    </row>
    <row r="201" s="2" customFormat="1">
      <c r="A201" s="38"/>
      <c r="B201" s="39"/>
      <c r="C201" s="40"/>
      <c r="D201" s="233" t="s">
        <v>126</v>
      </c>
      <c r="E201" s="40"/>
      <c r="F201" s="234" t="s">
        <v>264</v>
      </c>
      <c r="G201" s="40"/>
      <c r="H201" s="40"/>
      <c r="I201" s="235"/>
      <c r="J201" s="40"/>
      <c r="K201" s="40"/>
      <c r="L201" s="44"/>
      <c r="M201" s="236"/>
      <c r="N201" s="237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126</v>
      </c>
      <c r="AU201" s="17" t="s">
        <v>82</v>
      </c>
    </row>
    <row r="202" s="2" customFormat="1" ht="24.15" customHeight="1">
      <c r="A202" s="38"/>
      <c r="B202" s="39"/>
      <c r="C202" s="219" t="s">
        <v>266</v>
      </c>
      <c r="D202" s="219" t="s">
        <v>120</v>
      </c>
      <c r="E202" s="220" t="s">
        <v>267</v>
      </c>
      <c r="F202" s="221" t="s">
        <v>268</v>
      </c>
      <c r="G202" s="222" t="s">
        <v>229</v>
      </c>
      <c r="H202" s="223">
        <v>3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38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124</v>
      </c>
      <c r="AT202" s="231" t="s">
        <v>120</v>
      </c>
      <c r="AU202" s="231" t="s">
        <v>82</v>
      </c>
      <c r="AY202" s="17" t="s">
        <v>118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78</v>
      </c>
      <c r="BK202" s="232">
        <f>ROUND(I202*H202,2)</f>
        <v>0</v>
      </c>
      <c r="BL202" s="17" t="s">
        <v>124</v>
      </c>
      <c r="BM202" s="231" t="s">
        <v>269</v>
      </c>
    </row>
    <row r="203" s="2" customFormat="1">
      <c r="A203" s="38"/>
      <c r="B203" s="39"/>
      <c r="C203" s="40"/>
      <c r="D203" s="233" t="s">
        <v>126</v>
      </c>
      <c r="E203" s="40"/>
      <c r="F203" s="234" t="s">
        <v>270</v>
      </c>
      <c r="G203" s="40"/>
      <c r="H203" s="40"/>
      <c r="I203" s="235"/>
      <c r="J203" s="40"/>
      <c r="K203" s="40"/>
      <c r="L203" s="44"/>
      <c r="M203" s="236"/>
      <c r="N203" s="237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126</v>
      </c>
      <c r="AU203" s="17" t="s">
        <v>82</v>
      </c>
    </row>
    <row r="204" s="2" customFormat="1" ht="16.5" customHeight="1">
      <c r="A204" s="38"/>
      <c r="B204" s="39"/>
      <c r="C204" s="260" t="s">
        <v>271</v>
      </c>
      <c r="D204" s="260" t="s">
        <v>201</v>
      </c>
      <c r="E204" s="261" t="s">
        <v>272</v>
      </c>
      <c r="F204" s="262" t="s">
        <v>273</v>
      </c>
      <c r="G204" s="263" t="s">
        <v>229</v>
      </c>
      <c r="H204" s="264">
        <v>1</v>
      </c>
      <c r="I204" s="265"/>
      <c r="J204" s="266">
        <f>ROUND(I204*H204,2)</f>
        <v>0</v>
      </c>
      <c r="K204" s="267"/>
      <c r="L204" s="268"/>
      <c r="M204" s="269" t="s">
        <v>1</v>
      </c>
      <c r="N204" s="270" t="s">
        <v>38</v>
      </c>
      <c r="O204" s="91"/>
      <c r="P204" s="229">
        <f>O204*H204</f>
        <v>0</v>
      </c>
      <c r="Q204" s="229">
        <v>0.00042999999999999999</v>
      </c>
      <c r="R204" s="229">
        <f>Q204*H204</f>
        <v>0.00042999999999999999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166</v>
      </c>
      <c r="AT204" s="231" t="s">
        <v>201</v>
      </c>
      <c r="AU204" s="231" t="s">
        <v>82</v>
      </c>
      <c r="AY204" s="17" t="s">
        <v>118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78</v>
      </c>
      <c r="BK204" s="232">
        <f>ROUND(I204*H204,2)</f>
        <v>0</v>
      </c>
      <c r="BL204" s="17" t="s">
        <v>124</v>
      </c>
      <c r="BM204" s="231" t="s">
        <v>274</v>
      </c>
    </row>
    <row r="205" s="2" customFormat="1">
      <c r="A205" s="38"/>
      <c r="B205" s="39"/>
      <c r="C205" s="40"/>
      <c r="D205" s="233" t="s">
        <v>126</v>
      </c>
      <c r="E205" s="40"/>
      <c r="F205" s="234" t="s">
        <v>273</v>
      </c>
      <c r="G205" s="40"/>
      <c r="H205" s="40"/>
      <c r="I205" s="235"/>
      <c r="J205" s="40"/>
      <c r="K205" s="40"/>
      <c r="L205" s="44"/>
      <c r="M205" s="236"/>
      <c r="N205" s="237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126</v>
      </c>
      <c r="AU205" s="17" t="s">
        <v>82</v>
      </c>
    </row>
    <row r="206" s="2" customFormat="1" ht="16.5" customHeight="1">
      <c r="A206" s="38"/>
      <c r="B206" s="39"/>
      <c r="C206" s="260" t="s">
        <v>275</v>
      </c>
      <c r="D206" s="260" t="s">
        <v>201</v>
      </c>
      <c r="E206" s="261" t="s">
        <v>276</v>
      </c>
      <c r="F206" s="262" t="s">
        <v>277</v>
      </c>
      <c r="G206" s="263" t="s">
        <v>229</v>
      </c>
      <c r="H206" s="264">
        <v>1</v>
      </c>
      <c r="I206" s="265"/>
      <c r="J206" s="266">
        <f>ROUND(I206*H206,2)</f>
        <v>0</v>
      </c>
      <c r="K206" s="267"/>
      <c r="L206" s="268"/>
      <c r="M206" s="269" t="s">
        <v>1</v>
      </c>
      <c r="N206" s="270" t="s">
        <v>38</v>
      </c>
      <c r="O206" s="91"/>
      <c r="P206" s="229">
        <f>O206*H206</f>
        <v>0</v>
      </c>
      <c r="Q206" s="229">
        <v>0.00048000000000000001</v>
      </c>
      <c r="R206" s="229">
        <f>Q206*H206</f>
        <v>0.00048000000000000001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166</v>
      </c>
      <c r="AT206" s="231" t="s">
        <v>201</v>
      </c>
      <c r="AU206" s="231" t="s">
        <v>82</v>
      </c>
      <c r="AY206" s="17" t="s">
        <v>118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78</v>
      </c>
      <c r="BK206" s="232">
        <f>ROUND(I206*H206,2)</f>
        <v>0</v>
      </c>
      <c r="BL206" s="17" t="s">
        <v>124</v>
      </c>
      <c r="BM206" s="231" t="s">
        <v>278</v>
      </c>
    </row>
    <row r="207" s="2" customFormat="1">
      <c r="A207" s="38"/>
      <c r="B207" s="39"/>
      <c r="C207" s="40"/>
      <c r="D207" s="233" t="s">
        <v>126</v>
      </c>
      <c r="E207" s="40"/>
      <c r="F207" s="234" t="s">
        <v>277</v>
      </c>
      <c r="G207" s="40"/>
      <c r="H207" s="40"/>
      <c r="I207" s="235"/>
      <c r="J207" s="40"/>
      <c r="K207" s="40"/>
      <c r="L207" s="44"/>
      <c r="M207" s="236"/>
      <c r="N207" s="237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126</v>
      </c>
      <c r="AU207" s="17" t="s">
        <v>82</v>
      </c>
    </row>
    <row r="208" s="2" customFormat="1" ht="21.75" customHeight="1">
      <c r="A208" s="38"/>
      <c r="B208" s="39"/>
      <c r="C208" s="260" t="s">
        <v>279</v>
      </c>
      <c r="D208" s="260" t="s">
        <v>201</v>
      </c>
      <c r="E208" s="261" t="s">
        <v>280</v>
      </c>
      <c r="F208" s="262" t="s">
        <v>281</v>
      </c>
      <c r="G208" s="263" t="s">
        <v>229</v>
      </c>
      <c r="H208" s="264">
        <v>1</v>
      </c>
      <c r="I208" s="265"/>
      <c r="J208" s="266">
        <f>ROUND(I208*H208,2)</f>
        <v>0</v>
      </c>
      <c r="K208" s="267"/>
      <c r="L208" s="268"/>
      <c r="M208" s="269" t="s">
        <v>1</v>
      </c>
      <c r="N208" s="270" t="s">
        <v>38</v>
      </c>
      <c r="O208" s="91"/>
      <c r="P208" s="229">
        <f>O208*H208</f>
        <v>0</v>
      </c>
      <c r="Q208" s="229">
        <v>0.0035999999999999999</v>
      </c>
      <c r="R208" s="229">
        <f>Q208*H208</f>
        <v>0.0035999999999999999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166</v>
      </c>
      <c r="AT208" s="231" t="s">
        <v>201</v>
      </c>
      <c r="AU208" s="231" t="s">
        <v>82</v>
      </c>
      <c r="AY208" s="17" t="s">
        <v>118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78</v>
      </c>
      <c r="BK208" s="232">
        <f>ROUND(I208*H208,2)</f>
        <v>0</v>
      </c>
      <c r="BL208" s="17" t="s">
        <v>124</v>
      </c>
      <c r="BM208" s="231" t="s">
        <v>282</v>
      </c>
    </row>
    <row r="209" s="2" customFormat="1">
      <c r="A209" s="38"/>
      <c r="B209" s="39"/>
      <c r="C209" s="40"/>
      <c r="D209" s="233" t="s">
        <v>126</v>
      </c>
      <c r="E209" s="40"/>
      <c r="F209" s="234" t="s">
        <v>281</v>
      </c>
      <c r="G209" s="40"/>
      <c r="H209" s="40"/>
      <c r="I209" s="235"/>
      <c r="J209" s="40"/>
      <c r="K209" s="40"/>
      <c r="L209" s="44"/>
      <c r="M209" s="236"/>
      <c r="N209" s="237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126</v>
      </c>
      <c r="AU209" s="17" t="s">
        <v>82</v>
      </c>
    </row>
    <row r="210" s="2" customFormat="1" ht="21.75" customHeight="1">
      <c r="A210" s="38"/>
      <c r="B210" s="39"/>
      <c r="C210" s="219" t="s">
        <v>283</v>
      </c>
      <c r="D210" s="219" t="s">
        <v>120</v>
      </c>
      <c r="E210" s="220" t="s">
        <v>284</v>
      </c>
      <c r="F210" s="221" t="s">
        <v>285</v>
      </c>
      <c r="G210" s="222" t="s">
        <v>229</v>
      </c>
      <c r="H210" s="223">
        <v>1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38</v>
      </c>
      <c r="O210" s="91"/>
      <c r="P210" s="229">
        <f>O210*H210</f>
        <v>0</v>
      </c>
      <c r="Q210" s="229">
        <v>0.00072000000000000005</v>
      </c>
      <c r="R210" s="229">
        <f>Q210*H210</f>
        <v>0.00072000000000000005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124</v>
      </c>
      <c r="AT210" s="231" t="s">
        <v>120</v>
      </c>
      <c r="AU210" s="231" t="s">
        <v>82</v>
      </c>
      <c r="AY210" s="17" t="s">
        <v>118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78</v>
      </c>
      <c r="BK210" s="232">
        <f>ROUND(I210*H210,2)</f>
        <v>0</v>
      </c>
      <c r="BL210" s="17" t="s">
        <v>124</v>
      </c>
      <c r="BM210" s="231" t="s">
        <v>286</v>
      </c>
    </row>
    <row r="211" s="2" customFormat="1">
      <c r="A211" s="38"/>
      <c r="B211" s="39"/>
      <c r="C211" s="40"/>
      <c r="D211" s="233" t="s">
        <v>126</v>
      </c>
      <c r="E211" s="40"/>
      <c r="F211" s="234" t="s">
        <v>287</v>
      </c>
      <c r="G211" s="40"/>
      <c r="H211" s="40"/>
      <c r="I211" s="235"/>
      <c r="J211" s="40"/>
      <c r="K211" s="40"/>
      <c r="L211" s="44"/>
      <c r="M211" s="236"/>
      <c r="N211" s="237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126</v>
      </c>
      <c r="AU211" s="17" t="s">
        <v>82</v>
      </c>
    </row>
    <row r="212" s="2" customFormat="1" ht="24.15" customHeight="1">
      <c r="A212" s="38"/>
      <c r="B212" s="39"/>
      <c r="C212" s="260" t="s">
        <v>288</v>
      </c>
      <c r="D212" s="260" t="s">
        <v>201</v>
      </c>
      <c r="E212" s="261" t="s">
        <v>289</v>
      </c>
      <c r="F212" s="262" t="s">
        <v>290</v>
      </c>
      <c r="G212" s="263" t="s">
        <v>229</v>
      </c>
      <c r="H212" s="264">
        <v>1</v>
      </c>
      <c r="I212" s="265"/>
      <c r="J212" s="266">
        <f>ROUND(I212*H212,2)</f>
        <v>0</v>
      </c>
      <c r="K212" s="267"/>
      <c r="L212" s="268"/>
      <c r="M212" s="269" t="s">
        <v>1</v>
      </c>
      <c r="N212" s="270" t="s">
        <v>38</v>
      </c>
      <c r="O212" s="91"/>
      <c r="P212" s="229">
        <f>O212*H212</f>
        <v>0</v>
      </c>
      <c r="Q212" s="229">
        <v>0.012</v>
      </c>
      <c r="R212" s="229">
        <f>Q212*H212</f>
        <v>0.012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166</v>
      </c>
      <c r="AT212" s="231" t="s">
        <v>201</v>
      </c>
      <c r="AU212" s="231" t="s">
        <v>82</v>
      </c>
      <c r="AY212" s="17" t="s">
        <v>118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78</v>
      </c>
      <c r="BK212" s="232">
        <f>ROUND(I212*H212,2)</f>
        <v>0</v>
      </c>
      <c r="BL212" s="17" t="s">
        <v>124</v>
      </c>
      <c r="BM212" s="231" t="s">
        <v>291</v>
      </c>
    </row>
    <row r="213" s="2" customFormat="1">
      <c r="A213" s="38"/>
      <c r="B213" s="39"/>
      <c r="C213" s="40"/>
      <c r="D213" s="233" t="s">
        <v>126</v>
      </c>
      <c r="E213" s="40"/>
      <c r="F213" s="234" t="s">
        <v>290</v>
      </c>
      <c r="G213" s="40"/>
      <c r="H213" s="40"/>
      <c r="I213" s="235"/>
      <c r="J213" s="40"/>
      <c r="K213" s="40"/>
      <c r="L213" s="44"/>
      <c r="M213" s="236"/>
      <c r="N213" s="237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126</v>
      </c>
      <c r="AU213" s="17" t="s">
        <v>82</v>
      </c>
    </row>
    <row r="214" s="2" customFormat="1" ht="21.75" customHeight="1">
      <c r="A214" s="38"/>
      <c r="B214" s="39"/>
      <c r="C214" s="219" t="s">
        <v>292</v>
      </c>
      <c r="D214" s="219" t="s">
        <v>120</v>
      </c>
      <c r="E214" s="220" t="s">
        <v>293</v>
      </c>
      <c r="F214" s="221" t="s">
        <v>294</v>
      </c>
      <c r="G214" s="222" t="s">
        <v>229</v>
      </c>
      <c r="H214" s="223">
        <v>1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38</v>
      </c>
      <c r="O214" s="91"/>
      <c r="P214" s="229">
        <f>O214*H214</f>
        <v>0</v>
      </c>
      <c r="Q214" s="229">
        <v>0.00085999999999999998</v>
      </c>
      <c r="R214" s="229">
        <f>Q214*H214</f>
        <v>0.00085999999999999998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124</v>
      </c>
      <c r="AT214" s="231" t="s">
        <v>120</v>
      </c>
      <c r="AU214" s="231" t="s">
        <v>82</v>
      </c>
      <c r="AY214" s="17" t="s">
        <v>118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78</v>
      </c>
      <c r="BK214" s="232">
        <f>ROUND(I214*H214,2)</f>
        <v>0</v>
      </c>
      <c r="BL214" s="17" t="s">
        <v>124</v>
      </c>
      <c r="BM214" s="231" t="s">
        <v>295</v>
      </c>
    </row>
    <row r="215" s="2" customFormat="1">
      <c r="A215" s="38"/>
      <c r="B215" s="39"/>
      <c r="C215" s="40"/>
      <c r="D215" s="233" t="s">
        <v>126</v>
      </c>
      <c r="E215" s="40"/>
      <c r="F215" s="234" t="s">
        <v>296</v>
      </c>
      <c r="G215" s="40"/>
      <c r="H215" s="40"/>
      <c r="I215" s="235"/>
      <c r="J215" s="40"/>
      <c r="K215" s="40"/>
      <c r="L215" s="44"/>
      <c r="M215" s="236"/>
      <c r="N215" s="237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126</v>
      </c>
      <c r="AU215" s="17" t="s">
        <v>82</v>
      </c>
    </row>
    <row r="216" s="2" customFormat="1" ht="24.15" customHeight="1">
      <c r="A216" s="38"/>
      <c r="B216" s="39"/>
      <c r="C216" s="260" t="s">
        <v>297</v>
      </c>
      <c r="D216" s="260" t="s">
        <v>201</v>
      </c>
      <c r="E216" s="261" t="s">
        <v>298</v>
      </c>
      <c r="F216" s="262" t="s">
        <v>299</v>
      </c>
      <c r="G216" s="263" t="s">
        <v>229</v>
      </c>
      <c r="H216" s="264">
        <v>1</v>
      </c>
      <c r="I216" s="265"/>
      <c r="J216" s="266">
        <f>ROUND(I216*H216,2)</f>
        <v>0</v>
      </c>
      <c r="K216" s="267"/>
      <c r="L216" s="268"/>
      <c r="M216" s="269" t="s">
        <v>1</v>
      </c>
      <c r="N216" s="270" t="s">
        <v>38</v>
      </c>
      <c r="O216" s="91"/>
      <c r="P216" s="229">
        <f>O216*H216</f>
        <v>0</v>
      </c>
      <c r="Q216" s="229">
        <v>0.017999999999999999</v>
      </c>
      <c r="R216" s="229">
        <f>Q216*H216</f>
        <v>0.017999999999999999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166</v>
      </c>
      <c r="AT216" s="231" t="s">
        <v>201</v>
      </c>
      <c r="AU216" s="231" t="s">
        <v>82</v>
      </c>
      <c r="AY216" s="17" t="s">
        <v>118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78</v>
      </c>
      <c r="BK216" s="232">
        <f>ROUND(I216*H216,2)</f>
        <v>0</v>
      </c>
      <c r="BL216" s="17" t="s">
        <v>124</v>
      </c>
      <c r="BM216" s="231" t="s">
        <v>300</v>
      </c>
    </row>
    <row r="217" s="2" customFormat="1">
      <c r="A217" s="38"/>
      <c r="B217" s="39"/>
      <c r="C217" s="40"/>
      <c r="D217" s="233" t="s">
        <v>126</v>
      </c>
      <c r="E217" s="40"/>
      <c r="F217" s="234" t="s">
        <v>299</v>
      </c>
      <c r="G217" s="40"/>
      <c r="H217" s="40"/>
      <c r="I217" s="235"/>
      <c r="J217" s="40"/>
      <c r="K217" s="40"/>
      <c r="L217" s="44"/>
      <c r="M217" s="236"/>
      <c r="N217" s="237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126</v>
      </c>
      <c r="AU217" s="17" t="s">
        <v>82</v>
      </c>
    </row>
    <row r="218" s="2" customFormat="1" ht="24.15" customHeight="1">
      <c r="A218" s="38"/>
      <c r="B218" s="39"/>
      <c r="C218" s="260" t="s">
        <v>301</v>
      </c>
      <c r="D218" s="260" t="s">
        <v>201</v>
      </c>
      <c r="E218" s="261" t="s">
        <v>302</v>
      </c>
      <c r="F218" s="262" t="s">
        <v>303</v>
      </c>
      <c r="G218" s="263" t="s">
        <v>229</v>
      </c>
      <c r="H218" s="264">
        <v>2</v>
      </c>
      <c r="I218" s="265"/>
      <c r="J218" s="266">
        <f>ROUND(I218*H218,2)</f>
        <v>0</v>
      </c>
      <c r="K218" s="267"/>
      <c r="L218" s="268"/>
      <c r="M218" s="269" t="s">
        <v>1</v>
      </c>
      <c r="N218" s="270" t="s">
        <v>38</v>
      </c>
      <c r="O218" s="91"/>
      <c r="P218" s="229">
        <f>O218*H218</f>
        <v>0</v>
      </c>
      <c r="Q218" s="229">
        <v>0.0035000000000000001</v>
      </c>
      <c r="R218" s="229">
        <f>Q218*H218</f>
        <v>0.0070000000000000001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166</v>
      </c>
      <c r="AT218" s="231" t="s">
        <v>201</v>
      </c>
      <c r="AU218" s="231" t="s">
        <v>82</v>
      </c>
      <c r="AY218" s="17" t="s">
        <v>118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78</v>
      </c>
      <c r="BK218" s="232">
        <f>ROUND(I218*H218,2)</f>
        <v>0</v>
      </c>
      <c r="BL218" s="17" t="s">
        <v>124</v>
      </c>
      <c r="BM218" s="231" t="s">
        <v>304</v>
      </c>
    </row>
    <row r="219" s="2" customFormat="1">
      <c r="A219" s="38"/>
      <c r="B219" s="39"/>
      <c r="C219" s="40"/>
      <c r="D219" s="233" t="s">
        <v>126</v>
      </c>
      <c r="E219" s="40"/>
      <c r="F219" s="234" t="s">
        <v>303</v>
      </c>
      <c r="G219" s="40"/>
      <c r="H219" s="40"/>
      <c r="I219" s="235"/>
      <c r="J219" s="40"/>
      <c r="K219" s="40"/>
      <c r="L219" s="44"/>
      <c r="M219" s="236"/>
      <c r="N219" s="237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126</v>
      </c>
      <c r="AU219" s="17" t="s">
        <v>82</v>
      </c>
    </row>
    <row r="220" s="2" customFormat="1" ht="21.75" customHeight="1">
      <c r="A220" s="38"/>
      <c r="B220" s="39"/>
      <c r="C220" s="219" t="s">
        <v>305</v>
      </c>
      <c r="D220" s="219" t="s">
        <v>120</v>
      </c>
      <c r="E220" s="220" t="s">
        <v>306</v>
      </c>
      <c r="F220" s="221" t="s">
        <v>307</v>
      </c>
      <c r="G220" s="222" t="s">
        <v>229</v>
      </c>
      <c r="H220" s="223">
        <v>1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38</v>
      </c>
      <c r="O220" s="91"/>
      <c r="P220" s="229">
        <f>O220*H220</f>
        <v>0</v>
      </c>
      <c r="Q220" s="229">
        <v>0.0013600000000000001</v>
      </c>
      <c r="R220" s="229">
        <f>Q220*H220</f>
        <v>0.0013600000000000001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124</v>
      </c>
      <c r="AT220" s="231" t="s">
        <v>120</v>
      </c>
      <c r="AU220" s="231" t="s">
        <v>82</v>
      </c>
      <c r="AY220" s="17" t="s">
        <v>118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78</v>
      </c>
      <c r="BK220" s="232">
        <f>ROUND(I220*H220,2)</f>
        <v>0</v>
      </c>
      <c r="BL220" s="17" t="s">
        <v>124</v>
      </c>
      <c r="BM220" s="231" t="s">
        <v>308</v>
      </c>
    </row>
    <row r="221" s="2" customFormat="1">
      <c r="A221" s="38"/>
      <c r="B221" s="39"/>
      <c r="C221" s="40"/>
      <c r="D221" s="233" t="s">
        <v>126</v>
      </c>
      <c r="E221" s="40"/>
      <c r="F221" s="234" t="s">
        <v>309</v>
      </c>
      <c r="G221" s="40"/>
      <c r="H221" s="40"/>
      <c r="I221" s="235"/>
      <c r="J221" s="40"/>
      <c r="K221" s="40"/>
      <c r="L221" s="44"/>
      <c r="M221" s="236"/>
      <c r="N221" s="237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126</v>
      </c>
      <c r="AU221" s="17" t="s">
        <v>82</v>
      </c>
    </row>
    <row r="222" s="2" customFormat="1" ht="24.15" customHeight="1">
      <c r="A222" s="38"/>
      <c r="B222" s="39"/>
      <c r="C222" s="260" t="s">
        <v>310</v>
      </c>
      <c r="D222" s="260" t="s">
        <v>201</v>
      </c>
      <c r="E222" s="261" t="s">
        <v>311</v>
      </c>
      <c r="F222" s="262" t="s">
        <v>312</v>
      </c>
      <c r="G222" s="263" t="s">
        <v>229</v>
      </c>
      <c r="H222" s="264">
        <v>1</v>
      </c>
      <c r="I222" s="265"/>
      <c r="J222" s="266">
        <f>ROUND(I222*H222,2)</f>
        <v>0</v>
      </c>
      <c r="K222" s="267"/>
      <c r="L222" s="268"/>
      <c r="M222" s="269" t="s">
        <v>1</v>
      </c>
      <c r="N222" s="270" t="s">
        <v>38</v>
      </c>
      <c r="O222" s="91"/>
      <c r="P222" s="229">
        <f>O222*H222</f>
        <v>0</v>
      </c>
      <c r="Q222" s="229">
        <v>0.017899999999999999</v>
      </c>
      <c r="R222" s="229">
        <f>Q222*H222</f>
        <v>0.017899999999999999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166</v>
      </c>
      <c r="AT222" s="231" t="s">
        <v>201</v>
      </c>
      <c r="AU222" s="231" t="s">
        <v>82</v>
      </c>
      <c r="AY222" s="17" t="s">
        <v>118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78</v>
      </c>
      <c r="BK222" s="232">
        <f>ROUND(I222*H222,2)</f>
        <v>0</v>
      </c>
      <c r="BL222" s="17" t="s">
        <v>124</v>
      </c>
      <c r="BM222" s="231" t="s">
        <v>313</v>
      </c>
    </row>
    <row r="223" s="2" customFormat="1">
      <c r="A223" s="38"/>
      <c r="B223" s="39"/>
      <c r="C223" s="40"/>
      <c r="D223" s="233" t="s">
        <v>126</v>
      </c>
      <c r="E223" s="40"/>
      <c r="F223" s="234" t="s">
        <v>312</v>
      </c>
      <c r="G223" s="40"/>
      <c r="H223" s="40"/>
      <c r="I223" s="235"/>
      <c r="J223" s="40"/>
      <c r="K223" s="40"/>
      <c r="L223" s="44"/>
      <c r="M223" s="236"/>
      <c r="N223" s="237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126</v>
      </c>
      <c r="AU223" s="17" t="s">
        <v>82</v>
      </c>
    </row>
    <row r="224" s="2" customFormat="1" ht="16.5" customHeight="1">
      <c r="A224" s="38"/>
      <c r="B224" s="39"/>
      <c r="C224" s="219" t="s">
        <v>314</v>
      </c>
      <c r="D224" s="219" t="s">
        <v>120</v>
      </c>
      <c r="E224" s="220" t="s">
        <v>315</v>
      </c>
      <c r="F224" s="221" t="s">
        <v>316</v>
      </c>
      <c r="G224" s="222" t="s">
        <v>239</v>
      </c>
      <c r="H224" s="223">
        <v>2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38</v>
      </c>
      <c r="O224" s="91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124</v>
      </c>
      <c r="AT224" s="231" t="s">
        <v>120</v>
      </c>
      <c r="AU224" s="231" t="s">
        <v>82</v>
      </c>
      <c r="AY224" s="17" t="s">
        <v>118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78</v>
      </c>
      <c r="BK224" s="232">
        <f>ROUND(I224*H224,2)</f>
        <v>0</v>
      </c>
      <c r="BL224" s="17" t="s">
        <v>124</v>
      </c>
      <c r="BM224" s="231" t="s">
        <v>317</v>
      </c>
    </row>
    <row r="225" s="2" customFormat="1">
      <c r="A225" s="38"/>
      <c r="B225" s="39"/>
      <c r="C225" s="40"/>
      <c r="D225" s="233" t="s">
        <v>126</v>
      </c>
      <c r="E225" s="40"/>
      <c r="F225" s="234" t="s">
        <v>316</v>
      </c>
      <c r="G225" s="40"/>
      <c r="H225" s="40"/>
      <c r="I225" s="235"/>
      <c r="J225" s="40"/>
      <c r="K225" s="40"/>
      <c r="L225" s="44"/>
      <c r="M225" s="236"/>
      <c r="N225" s="237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126</v>
      </c>
      <c r="AU225" s="17" t="s">
        <v>82</v>
      </c>
    </row>
    <row r="226" s="2" customFormat="1" ht="16.5" customHeight="1">
      <c r="A226" s="38"/>
      <c r="B226" s="39"/>
      <c r="C226" s="219" t="s">
        <v>318</v>
      </c>
      <c r="D226" s="219" t="s">
        <v>120</v>
      </c>
      <c r="E226" s="220" t="s">
        <v>319</v>
      </c>
      <c r="F226" s="221" t="s">
        <v>320</v>
      </c>
      <c r="G226" s="222" t="s">
        <v>229</v>
      </c>
      <c r="H226" s="223">
        <v>2</v>
      </c>
      <c r="I226" s="224"/>
      <c r="J226" s="225">
        <f>ROUND(I226*H226,2)</f>
        <v>0</v>
      </c>
      <c r="K226" s="226"/>
      <c r="L226" s="44"/>
      <c r="M226" s="227" t="s">
        <v>1</v>
      </c>
      <c r="N226" s="228" t="s">
        <v>38</v>
      </c>
      <c r="O226" s="91"/>
      <c r="P226" s="229">
        <f>O226*H226</f>
        <v>0</v>
      </c>
      <c r="Q226" s="229">
        <v>0.040000000000000001</v>
      </c>
      <c r="R226" s="229">
        <f>Q226*H226</f>
        <v>0.080000000000000002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124</v>
      </c>
      <c r="AT226" s="231" t="s">
        <v>120</v>
      </c>
      <c r="AU226" s="231" t="s">
        <v>82</v>
      </c>
      <c r="AY226" s="17" t="s">
        <v>118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78</v>
      </c>
      <c r="BK226" s="232">
        <f>ROUND(I226*H226,2)</f>
        <v>0</v>
      </c>
      <c r="BL226" s="17" t="s">
        <v>124</v>
      </c>
      <c r="BM226" s="231" t="s">
        <v>321</v>
      </c>
    </row>
    <row r="227" s="2" customFormat="1">
      <c r="A227" s="38"/>
      <c r="B227" s="39"/>
      <c r="C227" s="40"/>
      <c r="D227" s="233" t="s">
        <v>126</v>
      </c>
      <c r="E227" s="40"/>
      <c r="F227" s="234" t="s">
        <v>320</v>
      </c>
      <c r="G227" s="40"/>
      <c r="H227" s="40"/>
      <c r="I227" s="235"/>
      <c r="J227" s="40"/>
      <c r="K227" s="40"/>
      <c r="L227" s="44"/>
      <c r="M227" s="236"/>
      <c r="N227" s="237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126</v>
      </c>
      <c r="AU227" s="17" t="s">
        <v>82</v>
      </c>
    </row>
    <row r="228" s="2" customFormat="1" ht="24.15" customHeight="1">
      <c r="A228" s="38"/>
      <c r="B228" s="39"/>
      <c r="C228" s="260" t="s">
        <v>322</v>
      </c>
      <c r="D228" s="260" t="s">
        <v>201</v>
      </c>
      <c r="E228" s="261" t="s">
        <v>323</v>
      </c>
      <c r="F228" s="262" t="s">
        <v>324</v>
      </c>
      <c r="G228" s="263" t="s">
        <v>229</v>
      </c>
      <c r="H228" s="264">
        <v>2</v>
      </c>
      <c r="I228" s="265"/>
      <c r="J228" s="266">
        <f>ROUND(I228*H228,2)</f>
        <v>0</v>
      </c>
      <c r="K228" s="267"/>
      <c r="L228" s="268"/>
      <c r="M228" s="269" t="s">
        <v>1</v>
      </c>
      <c r="N228" s="270" t="s">
        <v>38</v>
      </c>
      <c r="O228" s="91"/>
      <c r="P228" s="229">
        <f>O228*H228</f>
        <v>0</v>
      </c>
      <c r="Q228" s="229">
        <v>0.013299999999999999</v>
      </c>
      <c r="R228" s="229">
        <f>Q228*H228</f>
        <v>0.026599999999999999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166</v>
      </c>
      <c r="AT228" s="231" t="s">
        <v>201</v>
      </c>
      <c r="AU228" s="231" t="s">
        <v>82</v>
      </c>
      <c r="AY228" s="17" t="s">
        <v>118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78</v>
      </c>
      <c r="BK228" s="232">
        <f>ROUND(I228*H228,2)</f>
        <v>0</v>
      </c>
      <c r="BL228" s="17" t="s">
        <v>124</v>
      </c>
      <c r="BM228" s="231" t="s">
        <v>325</v>
      </c>
    </row>
    <row r="229" s="2" customFormat="1">
      <c r="A229" s="38"/>
      <c r="B229" s="39"/>
      <c r="C229" s="40"/>
      <c r="D229" s="233" t="s">
        <v>126</v>
      </c>
      <c r="E229" s="40"/>
      <c r="F229" s="234" t="s">
        <v>324</v>
      </c>
      <c r="G229" s="40"/>
      <c r="H229" s="40"/>
      <c r="I229" s="235"/>
      <c r="J229" s="40"/>
      <c r="K229" s="40"/>
      <c r="L229" s="44"/>
      <c r="M229" s="236"/>
      <c r="N229" s="237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126</v>
      </c>
      <c r="AU229" s="17" t="s">
        <v>82</v>
      </c>
    </row>
    <row r="230" s="2" customFormat="1" ht="24.15" customHeight="1">
      <c r="A230" s="38"/>
      <c r="B230" s="39"/>
      <c r="C230" s="260" t="s">
        <v>326</v>
      </c>
      <c r="D230" s="260" t="s">
        <v>201</v>
      </c>
      <c r="E230" s="261" t="s">
        <v>327</v>
      </c>
      <c r="F230" s="262" t="s">
        <v>328</v>
      </c>
      <c r="G230" s="263" t="s">
        <v>229</v>
      </c>
      <c r="H230" s="264">
        <v>2</v>
      </c>
      <c r="I230" s="265"/>
      <c r="J230" s="266">
        <f>ROUND(I230*H230,2)</f>
        <v>0</v>
      </c>
      <c r="K230" s="267"/>
      <c r="L230" s="268"/>
      <c r="M230" s="269" t="s">
        <v>1</v>
      </c>
      <c r="N230" s="270" t="s">
        <v>38</v>
      </c>
      <c r="O230" s="91"/>
      <c r="P230" s="229">
        <f>O230*H230</f>
        <v>0</v>
      </c>
      <c r="Q230" s="229">
        <v>0.00029999999999999997</v>
      </c>
      <c r="R230" s="229">
        <f>Q230*H230</f>
        <v>0.00059999999999999995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166</v>
      </c>
      <c r="AT230" s="231" t="s">
        <v>201</v>
      </c>
      <c r="AU230" s="231" t="s">
        <v>82</v>
      </c>
      <c r="AY230" s="17" t="s">
        <v>118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78</v>
      </c>
      <c r="BK230" s="232">
        <f>ROUND(I230*H230,2)</f>
        <v>0</v>
      </c>
      <c r="BL230" s="17" t="s">
        <v>124</v>
      </c>
      <c r="BM230" s="231" t="s">
        <v>329</v>
      </c>
    </row>
    <row r="231" s="2" customFormat="1">
      <c r="A231" s="38"/>
      <c r="B231" s="39"/>
      <c r="C231" s="40"/>
      <c r="D231" s="233" t="s">
        <v>126</v>
      </c>
      <c r="E231" s="40"/>
      <c r="F231" s="234" t="s">
        <v>328</v>
      </c>
      <c r="G231" s="40"/>
      <c r="H231" s="40"/>
      <c r="I231" s="235"/>
      <c r="J231" s="40"/>
      <c r="K231" s="40"/>
      <c r="L231" s="44"/>
      <c r="M231" s="236"/>
      <c r="N231" s="237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126</v>
      </c>
      <c r="AU231" s="17" t="s">
        <v>82</v>
      </c>
    </row>
    <row r="232" s="2" customFormat="1" ht="16.5" customHeight="1">
      <c r="A232" s="38"/>
      <c r="B232" s="39"/>
      <c r="C232" s="219" t="s">
        <v>330</v>
      </c>
      <c r="D232" s="219" t="s">
        <v>120</v>
      </c>
      <c r="E232" s="220" t="s">
        <v>331</v>
      </c>
      <c r="F232" s="221" t="s">
        <v>332</v>
      </c>
      <c r="G232" s="222" t="s">
        <v>229</v>
      </c>
      <c r="H232" s="223">
        <v>1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38</v>
      </c>
      <c r="O232" s="91"/>
      <c r="P232" s="229">
        <f>O232*H232</f>
        <v>0</v>
      </c>
      <c r="Q232" s="229">
        <v>0.050000000000000003</v>
      </c>
      <c r="R232" s="229">
        <f>Q232*H232</f>
        <v>0.050000000000000003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124</v>
      </c>
      <c r="AT232" s="231" t="s">
        <v>120</v>
      </c>
      <c r="AU232" s="231" t="s">
        <v>82</v>
      </c>
      <c r="AY232" s="17" t="s">
        <v>118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78</v>
      </c>
      <c r="BK232" s="232">
        <f>ROUND(I232*H232,2)</f>
        <v>0</v>
      </c>
      <c r="BL232" s="17" t="s">
        <v>124</v>
      </c>
      <c r="BM232" s="231" t="s">
        <v>333</v>
      </c>
    </row>
    <row r="233" s="2" customFormat="1">
      <c r="A233" s="38"/>
      <c r="B233" s="39"/>
      <c r="C233" s="40"/>
      <c r="D233" s="233" t="s">
        <v>126</v>
      </c>
      <c r="E233" s="40"/>
      <c r="F233" s="234" t="s">
        <v>332</v>
      </c>
      <c r="G233" s="40"/>
      <c r="H233" s="40"/>
      <c r="I233" s="235"/>
      <c r="J233" s="40"/>
      <c r="K233" s="40"/>
      <c r="L233" s="44"/>
      <c r="M233" s="236"/>
      <c r="N233" s="237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126</v>
      </c>
      <c r="AU233" s="17" t="s">
        <v>82</v>
      </c>
    </row>
    <row r="234" s="2" customFormat="1" ht="16.5" customHeight="1">
      <c r="A234" s="38"/>
      <c r="B234" s="39"/>
      <c r="C234" s="260" t="s">
        <v>334</v>
      </c>
      <c r="D234" s="260" t="s">
        <v>201</v>
      </c>
      <c r="E234" s="261" t="s">
        <v>335</v>
      </c>
      <c r="F234" s="262" t="s">
        <v>336</v>
      </c>
      <c r="G234" s="263" t="s">
        <v>229</v>
      </c>
      <c r="H234" s="264">
        <v>1</v>
      </c>
      <c r="I234" s="265"/>
      <c r="J234" s="266">
        <f>ROUND(I234*H234,2)</f>
        <v>0</v>
      </c>
      <c r="K234" s="267"/>
      <c r="L234" s="268"/>
      <c r="M234" s="269" t="s">
        <v>1</v>
      </c>
      <c r="N234" s="270" t="s">
        <v>38</v>
      </c>
      <c r="O234" s="91"/>
      <c r="P234" s="229">
        <f>O234*H234</f>
        <v>0</v>
      </c>
      <c r="Q234" s="229">
        <v>0.029499999999999998</v>
      </c>
      <c r="R234" s="229">
        <f>Q234*H234</f>
        <v>0.029499999999999998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166</v>
      </c>
      <c r="AT234" s="231" t="s">
        <v>201</v>
      </c>
      <c r="AU234" s="231" t="s">
        <v>82</v>
      </c>
      <c r="AY234" s="17" t="s">
        <v>118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78</v>
      </c>
      <c r="BK234" s="232">
        <f>ROUND(I234*H234,2)</f>
        <v>0</v>
      </c>
      <c r="BL234" s="17" t="s">
        <v>124</v>
      </c>
      <c r="BM234" s="231" t="s">
        <v>337</v>
      </c>
    </row>
    <row r="235" s="2" customFormat="1">
      <c r="A235" s="38"/>
      <c r="B235" s="39"/>
      <c r="C235" s="40"/>
      <c r="D235" s="233" t="s">
        <v>126</v>
      </c>
      <c r="E235" s="40"/>
      <c r="F235" s="234" t="s">
        <v>336</v>
      </c>
      <c r="G235" s="40"/>
      <c r="H235" s="40"/>
      <c r="I235" s="235"/>
      <c r="J235" s="40"/>
      <c r="K235" s="40"/>
      <c r="L235" s="44"/>
      <c r="M235" s="236"/>
      <c r="N235" s="237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126</v>
      </c>
      <c r="AU235" s="17" t="s">
        <v>82</v>
      </c>
    </row>
    <row r="236" s="2" customFormat="1" ht="24.15" customHeight="1">
      <c r="A236" s="38"/>
      <c r="B236" s="39"/>
      <c r="C236" s="260" t="s">
        <v>338</v>
      </c>
      <c r="D236" s="260" t="s">
        <v>201</v>
      </c>
      <c r="E236" s="261" t="s">
        <v>339</v>
      </c>
      <c r="F236" s="262" t="s">
        <v>340</v>
      </c>
      <c r="G236" s="263" t="s">
        <v>229</v>
      </c>
      <c r="H236" s="264">
        <v>1</v>
      </c>
      <c r="I236" s="265"/>
      <c r="J236" s="266">
        <f>ROUND(I236*H236,2)</f>
        <v>0</v>
      </c>
      <c r="K236" s="267"/>
      <c r="L236" s="268"/>
      <c r="M236" s="269" t="s">
        <v>1</v>
      </c>
      <c r="N236" s="270" t="s">
        <v>38</v>
      </c>
      <c r="O236" s="91"/>
      <c r="P236" s="229">
        <f>O236*H236</f>
        <v>0</v>
      </c>
      <c r="Q236" s="229">
        <v>0.0025000000000000001</v>
      </c>
      <c r="R236" s="229">
        <f>Q236*H236</f>
        <v>0.0025000000000000001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166</v>
      </c>
      <c r="AT236" s="231" t="s">
        <v>201</v>
      </c>
      <c r="AU236" s="231" t="s">
        <v>82</v>
      </c>
      <c r="AY236" s="17" t="s">
        <v>118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78</v>
      </c>
      <c r="BK236" s="232">
        <f>ROUND(I236*H236,2)</f>
        <v>0</v>
      </c>
      <c r="BL236" s="17" t="s">
        <v>124</v>
      </c>
      <c r="BM236" s="231" t="s">
        <v>341</v>
      </c>
    </row>
    <row r="237" s="2" customFormat="1">
      <c r="A237" s="38"/>
      <c r="B237" s="39"/>
      <c r="C237" s="40"/>
      <c r="D237" s="233" t="s">
        <v>126</v>
      </c>
      <c r="E237" s="40"/>
      <c r="F237" s="234" t="s">
        <v>340</v>
      </c>
      <c r="G237" s="40"/>
      <c r="H237" s="40"/>
      <c r="I237" s="235"/>
      <c r="J237" s="40"/>
      <c r="K237" s="40"/>
      <c r="L237" s="44"/>
      <c r="M237" s="236"/>
      <c r="N237" s="237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126</v>
      </c>
      <c r="AU237" s="17" t="s">
        <v>82</v>
      </c>
    </row>
    <row r="238" s="2" customFormat="1" ht="16.5" customHeight="1">
      <c r="A238" s="38"/>
      <c r="B238" s="39"/>
      <c r="C238" s="219" t="s">
        <v>342</v>
      </c>
      <c r="D238" s="219" t="s">
        <v>120</v>
      </c>
      <c r="E238" s="220" t="s">
        <v>343</v>
      </c>
      <c r="F238" s="221" t="s">
        <v>344</v>
      </c>
      <c r="G238" s="222" t="s">
        <v>239</v>
      </c>
      <c r="H238" s="223">
        <v>4.1200000000000001</v>
      </c>
      <c r="I238" s="224"/>
      <c r="J238" s="225">
        <f>ROUND(I238*H238,2)</f>
        <v>0</v>
      </c>
      <c r="K238" s="226"/>
      <c r="L238" s="44"/>
      <c r="M238" s="227" t="s">
        <v>1</v>
      </c>
      <c r="N238" s="228" t="s">
        <v>38</v>
      </c>
      <c r="O238" s="91"/>
      <c r="P238" s="229">
        <f>O238*H238</f>
        <v>0</v>
      </c>
      <c r="Q238" s="229">
        <v>0.00019236000000000001</v>
      </c>
      <c r="R238" s="229">
        <f>Q238*H238</f>
        <v>0.00079252320000000002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124</v>
      </c>
      <c r="AT238" s="231" t="s">
        <v>120</v>
      </c>
      <c r="AU238" s="231" t="s">
        <v>82</v>
      </c>
      <c r="AY238" s="17" t="s">
        <v>118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78</v>
      </c>
      <c r="BK238" s="232">
        <f>ROUND(I238*H238,2)</f>
        <v>0</v>
      </c>
      <c r="BL238" s="17" t="s">
        <v>124</v>
      </c>
      <c r="BM238" s="231" t="s">
        <v>345</v>
      </c>
    </row>
    <row r="239" s="2" customFormat="1">
      <c r="A239" s="38"/>
      <c r="B239" s="39"/>
      <c r="C239" s="40"/>
      <c r="D239" s="233" t="s">
        <v>126</v>
      </c>
      <c r="E239" s="40"/>
      <c r="F239" s="234" t="s">
        <v>346</v>
      </c>
      <c r="G239" s="40"/>
      <c r="H239" s="40"/>
      <c r="I239" s="235"/>
      <c r="J239" s="40"/>
      <c r="K239" s="40"/>
      <c r="L239" s="44"/>
      <c r="M239" s="236"/>
      <c r="N239" s="237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126</v>
      </c>
      <c r="AU239" s="17" t="s">
        <v>82</v>
      </c>
    </row>
    <row r="240" s="13" customFormat="1">
      <c r="A240" s="13"/>
      <c r="B240" s="238"/>
      <c r="C240" s="239"/>
      <c r="D240" s="233" t="s">
        <v>128</v>
      </c>
      <c r="E240" s="240" t="s">
        <v>1</v>
      </c>
      <c r="F240" s="241" t="s">
        <v>247</v>
      </c>
      <c r="G240" s="239"/>
      <c r="H240" s="242">
        <v>4.1200000000000001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8" t="s">
        <v>128</v>
      </c>
      <c r="AU240" s="248" t="s">
        <v>82</v>
      </c>
      <c r="AV240" s="13" t="s">
        <v>82</v>
      </c>
      <c r="AW240" s="13" t="s">
        <v>30</v>
      </c>
      <c r="AX240" s="13" t="s">
        <v>78</v>
      </c>
      <c r="AY240" s="248" t="s">
        <v>118</v>
      </c>
    </row>
    <row r="241" s="2" customFormat="1" ht="24.15" customHeight="1">
      <c r="A241" s="38"/>
      <c r="B241" s="39"/>
      <c r="C241" s="219" t="s">
        <v>347</v>
      </c>
      <c r="D241" s="219" t="s">
        <v>120</v>
      </c>
      <c r="E241" s="220" t="s">
        <v>348</v>
      </c>
      <c r="F241" s="221" t="s">
        <v>349</v>
      </c>
      <c r="G241" s="222" t="s">
        <v>239</v>
      </c>
      <c r="H241" s="223">
        <v>4</v>
      </c>
      <c r="I241" s="224"/>
      <c r="J241" s="225">
        <f>ROUND(I241*H241,2)</f>
        <v>0</v>
      </c>
      <c r="K241" s="226"/>
      <c r="L241" s="44"/>
      <c r="M241" s="227" t="s">
        <v>1</v>
      </c>
      <c r="N241" s="228" t="s">
        <v>38</v>
      </c>
      <c r="O241" s="91"/>
      <c r="P241" s="229">
        <f>O241*H241</f>
        <v>0</v>
      </c>
      <c r="Q241" s="229">
        <v>0.000126</v>
      </c>
      <c r="R241" s="229">
        <f>Q241*H241</f>
        <v>0.000504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124</v>
      </c>
      <c r="AT241" s="231" t="s">
        <v>120</v>
      </c>
      <c r="AU241" s="231" t="s">
        <v>82</v>
      </c>
      <c r="AY241" s="17" t="s">
        <v>118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78</v>
      </c>
      <c r="BK241" s="232">
        <f>ROUND(I241*H241,2)</f>
        <v>0</v>
      </c>
      <c r="BL241" s="17" t="s">
        <v>124</v>
      </c>
      <c r="BM241" s="231" t="s">
        <v>350</v>
      </c>
    </row>
    <row r="242" s="2" customFormat="1">
      <c r="A242" s="38"/>
      <c r="B242" s="39"/>
      <c r="C242" s="40"/>
      <c r="D242" s="233" t="s">
        <v>126</v>
      </c>
      <c r="E242" s="40"/>
      <c r="F242" s="234" t="s">
        <v>351</v>
      </c>
      <c r="G242" s="40"/>
      <c r="H242" s="40"/>
      <c r="I242" s="235"/>
      <c r="J242" s="40"/>
      <c r="K242" s="40"/>
      <c r="L242" s="44"/>
      <c r="M242" s="236"/>
      <c r="N242" s="237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126</v>
      </c>
      <c r="AU242" s="17" t="s">
        <v>82</v>
      </c>
    </row>
    <row r="243" s="2" customFormat="1" ht="24.15" customHeight="1">
      <c r="A243" s="38"/>
      <c r="B243" s="39"/>
      <c r="C243" s="219" t="s">
        <v>352</v>
      </c>
      <c r="D243" s="219" t="s">
        <v>120</v>
      </c>
      <c r="E243" s="220" t="s">
        <v>353</v>
      </c>
      <c r="F243" s="221" t="s">
        <v>354</v>
      </c>
      <c r="G243" s="222" t="s">
        <v>355</v>
      </c>
      <c r="H243" s="223">
        <v>1</v>
      </c>
      <c r="I243" s="224"/>
      <c r="J243" s="225">
        <f>ROUND(I243*H243,2)</f>
        <v>0</v>
      </c>
      <c r="K243" s="226"/>
      <c r="L243" s="44"/>
      <c r="M243" s="227" t="s">
        <v>1</v>
      </c>
      <c r="N243" s="228" t="s">
        <v>38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124</v>
      </c>
      <c r="AT243" s="231" t="s">
        <v>120</v>
      </c>
      <c r="AU243" s="231" t="s">
        <v>82</v>
      </c>
      <c r="AY243" s="17" t="s">
        <v>118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78</v>
      </c>
      <c r="BK243" s="232">
        <f>ROUND(I243*H243,2)</f>
        <v>0</v>
      </c>
      <c r="BL243" s="17" t="s">
        <v>124</v>
      </c>
      <c r="BM243" s="231" t="s">
        <v>356</v>
      </c>
    </row>
    <row r="244" s="2" customFormat="1">
      <c r="A244" s="38"/>
      <c r="B244" s="39"/>
      <c r="C244" s="40"/>
      <c r="D244" s="233" t="s">
        <v>126</v>
      </c>
      <c r="E244" s="40"/>
      <c r="F244" s="234" t="s">
        <v>354</v>
      </c>
      <c r="G244" s="40"/>
      <c r="H244" s="40"/>
      <c r="I244" s="235"/>
      <c r="J244" s="40"/>
      <c r="K244" s="40"/>
      <c r="L244" s="44"/>
      <c r="M244" s="236"/>
      <c r="N244" s="237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126</v>
      </c>
      <c r="AU244" s="17" t="s">
        <v>82</v>
      </c>
    </row>
    <row r="245" s="2" customFormat="1" ht="24.15" customHeight="1">
      <c r="A245" s="38"/>
      <c r="B245" s="39"/>
      <c r="C245" s="219" t="s">
        <v>357</v>
      </c>
      <c r="D245" s="219" t="s">
        <v>120</v>
      </c>
      <c r="E245" s="220" t="s">
        <v>358</v>
      </c>
      <c r="F245" s="221" t="s">
        <v>359</v>
      </c>
      <c r="G245" s="222" t="s">
        <v>355</v>
      </c>
      <c r="H245" s="223">
        <v>1</v>
      </c>
      <c r="I245" s="224"/>
      <c r="J245" s="225">
        <f>ROUND(I245*H245,2)</f>
        <v>0</v>
      </c>
      <c r="K245" s="226"/>
      <c r="L245" s="44"/>
      <c r="M245" s="227" t="s">
        <v>1</v>
      </c>
      <c r="N245" s="228" t="s">
        <v>38</v>
      </c>
      <c r="O245" s="91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124</v>
      </c>
      <c r="AT245" s="231" t="s">
        <v>120</v>
      </c>
      <c r="AU245" s="231" t="s">
        <v>82</v>
      </c>
      <c r="AY245" s="17" t="s">
        <v>118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7" t="s">
        <v>78</v>
      </c>
      <c r="BK245" s="232">
        <f>ROUND(I245*H245,2)</f>
        <v>0</v>
      </c>
      <c r="BL245" s="17" t="s">
        <v>124</v>
      </c>
      <c r="BM245" s="231" t="s">
        <v>360</v>
      </c>
    </row>
    <row r="246" s="2" customFormat="1">
      <c r="A246" s="38"/>
      <c r="B246" s="39"/>
      <c r="C246" s="40"/>
      <c r="D246" s="233" t="s">
        <v>126</v>
      </c>
      <c r="E246" s="40"/>
      <c r="F246" s="234" t="s">
        <v>359</v>
      </c>
      <c r="G246" s="40"/>
      <c r="H246" s="40"/>
      <c r="I246" s="235"/>
      <c r="J246" s="40"/>
      <c r="K246" s="40"/>
      <c r="L246" s="44"/>
      <c r="M246" s="236"/>
      <c r="N246" s="237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126</v>
      </c>
      <c r="AU246" s="17" t="s">
        <v>82</v>
      </c>
    </row>
    <row r="247" s="2" customFormat="1" ht="24.15" customHeight="1">
      <c r="A247" s="38"/>
      <c r="B247" s="39"/>
      <c r="C247" s="219" t="s">
        <v>361</v>
      </c>
      <c r="D247" s="219" t="s">
        <v>120</v>
      </c>
      <c r="E247" s="220" t="s">
        <v>362</v>
      </c>
      <c r="F247" s="221" t="s">
        <v>363</v>
      </c>
      <c r="G247" s="222" t="s">
        <v>355</v>
      </c>
      <c r="H247" s="223">
        <v>1</v>
      </c>
      <c r="I247" s="224"/>
      <c r="J247" s="225">
        <f>ROUND(I247*H247,2)</f>
        <v>0</v>
      </c>
      <c r="K247" s="226"/>
      <c r="L247" s="44"/>
      <c r="M247" s="227" t="s">
        <v>1</v>
      </c>
      <c r="N247" s="228" t="s">
        <v>38</v>
      </c>
      <c r="O247" s="91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124</v>
      </c>
      <c r="AT247" s="231" t="s">
        <v>120</v>
      </c>
      <c r="AU247" s="231" t="s">
        <v>82</v>
      </c>
      <c r="AY247" s="17" t="s">
        <v>118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78</v>
      </c>
      <c r="BK247" s="232">
        <f>ROUND(I247*H247,2)</f>
        <v>0</v>
      </c>
      <c r="BL247" s="17" t="s">
        <v>124</v>
      </c>
      <c r="BM247" s="231" t="s">
        <v>364</v>
      </c>
    </row>
    <row r="248" s="2" customFormat="1">
      <c r="A248" s="38"/>
      <c r="B248" s="39"/>
      <c r="C248" s="40"/>
      <c r="D248" s="233" t="s">
        <v>126</v>
      </c>
      <c r="E248" s="40"/>
      <c r="F248" s="234" t="s">
        <v>363</v>
      </c>
      <c r="G248" s="40"/>
      <c r="H248" s="40"/>
      <c r="I248" s="235"/>
      <c r="J248" s="40"/>
      <c r="K248" s="40"/>
      <c r="L248" s="44"/>
      <c r="M248" s="236"/>
      <c r="N248" s="237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126</v>
      </c>
      <c r="AU248" s="17" t="s">
        <v>82</v>
      </c>
    </row>
    <row r="249" s="2" customFormat="1" ht="24.15" customHeight="1">
      <c r="A249" s="38"/>
      <c r="B249" s="39"/>
      <c r="C249" s="219" t="s">
        <v>365</v>
      </c>
      <c r="D249" s="219" t="s">
        <v>120</v>
      </c>
      <c r="E249" s="220" t="s">
        <v>366</v>
      </c>
      <c r="F249" s="221" t="s">
        <v>367</v>
      </c>
      <c r="G249" s="222" t="s">
        <v>355</v>
      </c>
      <c r="H249" s="223">
        <v>1</v>
      </c>
      <c r="I249" s="224"/>
      <c r="J249" s="225">
        <f>ROUND(I249*H249,2)</f>
        <v>0</v>
      </c>
      <c r="K249" s="226"/>
      <c r="L249" s="44"/>
      <c r="M249" s="227" t="s">
        <v>1</v>
      </c>
      <c r="N249" s="228" t="s">
        <v>38</v>
      </c>
      <c r="O249" s="91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124</v>
      </c>
      <c r="AT249" s="231" t="s">
        <v>120</v>
      </c>
      <c r="AU249" s="231" t="s">
        <v>82</v>
      </c>
      <c r="AY249" s="17" t="s">
        <v>118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78</v>
      </c>
      <c r="BK249" s="232">
        <f>ROUND(I249*H249,2)</f>
        <v>0</v>
      </c>
      <c r="BL249" s="17" t="s">
        <v>124</v>
      </c>
      <c r="BM249" s="231" t="s">
        <v>368</v>
      </c>
    </row>
    <row r="250" s="2" customFormat="1">
      <c r="A250" s="38"/>
      <c r="B250" s="39"/>
      <c r="C250" s="40"/>
      <c r="D250" s="233" t="s">
        <v>126</v>
      </c>
      <c r="E250" s="40"/>
      <c r="F250" s="234" t="s">
        <v>367</v>
      </c>
      <c r="G250" s="40"/>
      <c r="H250" s="40"/>
      <c r="I250" s="235"/>
      <c r="J250" s="40"/>
      <c r="K250" s="40"/>
      <c r="L250" s="44"/>
      <c r="M250" s="236"/>
      <c r="N250" s="237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126</v>
      </c>
      <c r="AU250" s="17" t="s">
        <v>82</v>
      </c>
    </row>
    <row r="251" s="2" customFormat="1" ht="16.5" customHeight="1">
      <c r="A251" s="38"/>
      <c r="B251" s="39"/>
      <c r="C251" s="219" t="s">
        <v>369</v>
      </c>
      <c r="D251" s="219" t="s">
        <v>120</v>
      </c>
      <c r="E251" s="220" t="s">
        <v>370</v>
      </c>
      <c r="F251" s="221" t="s">
        <v>371</v>
      </c>
      <c r="G251" s="222" t="s">
        <v>355</v>
      </c>
      <c r="H251" s="223">
        <v>1</v>
      </c>
      <c r="I251" s="224"/>
      <c r="J251" s="225">
        <f>ROUND(I251*H251,2)</f>
        <v>0</v>
      </c>
      <c r="K251" s="226"/>
      <c r="L251" s="44"/>
      <c r="M251" s="227" t="s">
        <v>1</v>
      </c>
      <c r="N251" s="228" t="s">
        <v>38</v>
      </c>
      <c r="O251" s="91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124</v>
      </c>
      <c r="AT251" s="231" t="s">
        <v>120</v>
      </c>
      <c r="AU251" s="231" t="s">
        <v>82</v>
      </c>
      <c r="AY251" s="17" t="s">
        <v>118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78</v>
      </c>
      <c r="BK251" s="232">
        <f>ROUND(I251*H251,2)</f>
        <v>0</v>
      </c>
      <c r="BL251" s="17" t="s">
        <v>124</v>
      </c>
      <c r="BM251" s="231" t="s">
        <v>372</v>
      </c>
    </row>
    <row r="252" s="2" customFormat="1">
      <c r="A252" s="38"/>
      <c r="B252" s="39"/>
      <c r="C252" s="40"/>
      <c r="D252" s="233" t="s">
        <v>126</v>
      </c>
      <c r="E252" s="40"/>
      <c r="F252" s="234" t="s">
        <v>373</v>
      </c>
      <c r="G252" s="40"/>
      <c r="H252" s="40"/>
      <c r="I252" s="235"/>
      <c r="J252" s="40"/>
      <c r="K252" s="40"/>
      <c r="L252" s="44"/>
      <c r="M252" s="236"/>
      <c r="N252" s="237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126</v>
      </c>
      <c r="AU252" s="17" t="s">
        <v>82</v>
      </c>
    </row>
    <row r="253" s="15" customFormat="1">
      <c r="A253" s="15"/>
      <c r="B253" s="271"/>
      <c r="C253" s="272"/>
      <c r="D253" s="233" t="s">
        <v>128</v>
      </c>
      <c r="E253" s="273" t="s">
        <v>1</v>
      </c>
      <c r="F253" s="274" t="s">
        <v>374</v>
      </c>
      <c r="G253" s="272"/>
      <c r="H253" s="273" t="s">
        <v>1</v>
      </c>
      <c r="I253" s="275"/>
      <c r="J253" s="272"/>
      <c r="K253" s="272"/>
      <c r="L253" s="276"/>
      <c r="M253" s="277"/>
      <c r="N253" s="278"/>
      <c r="O253" s="278"/>
      <c r="P253" s="278"/>
      <c r="Q253" s="278"/>
      <c r="R253" s="278"/>
      <c r="S253" s="278"/>
      <c r="T253" s="279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80" t="s">
        <v>128</v>
      </c>
      <c r="AU253" s="280" t="s">
        <v>82</v>
      </c>
      <c r="AV253" s="15" t="s">
        <v>78</v>
      </c>
      <c r="AW253" s="15" t="s">
        <v>30</v>
      </c>
      <c r="AX253" s="15" t="s">
        <v>73</v>
      </c>
      <c r="AY253" s="280" t="s">
        <v>118</v>
      </c>
    </row>
    <row r="254" s="15" customFormat="1">
      <c r="A254" s="15"/>
      <c r="B254" s="271"/>
      <c r="C254" s="272"/>
      <c r="D254" s="233" t="s">
        <v>128</v>
      </c>
      <c r="E254" s="273" t="s">
        <v>1</v>
      </c>
      <c r="F254" s="274" t="s">
        <v>375</v>
      </c>
      <c r="G254" s="272"/>
      <c r="H254" s="273" t="s">
        <v>1</v>
      </c>
      <c r="I254" s="275"/>
      <c r="J254" s="272"/>
      <c r="K254" s="272"/>
      <c r="L254" s="276"/>
      <c r="M254" s="277"/>
      <c r="N254" s="278"/>
      <c r="O254" s="278"/>
      <c r="P254" s="278"/>
      <c r="Q254" s="278"/>
      <c r="R254" s="278"/>
      <c r="S254" s="278"/>
      <c r="T254" s="279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80" t="s">
        <v>128</v>
      </c>
      <c r="AU254" s="280" t="s">
        <v>82</v>
      </c>
      <c r="AV254" s="15" t="s">
        <v>78</v>
      </c>
      <c r="AW254" s="15" t="s">
        <v>30</v>
      </c>
      <c r="AX254" s="15" t="s">
        <v>73</v>
      </c>
      <c r="AY254" s="280" t="s">
        <v>118</v>
      </c>
    </row>
    <row r="255" s="15" customFormat="1">
      <c r="A255" s="15"/>
      <c r="B255" s="271"/>
      <c r="C255" s="272"/>
      <c r="D255" s="233" t="s">
        <v>128</v>
      </c>
      <c r="E255" s="273" t="s">
        <v>1</v>
      </c>
      <c r="F255" s="274" t="s">
        <v>376</v>
      </c>
      <c r="G255" s="272"/>
      <c r="H255" s="273" t="s">
        <v>1</v>
      </c>
      <c r="I255" s="275"/>
      <c r="J255" s="272"/>
      <c r="K255" s="272"/>
      <c r="L255" s="276"/>
      <c r="M255" s="277"/>
      <c r="N255" s="278"/>
      <c r="O255" s="278"/>
      <c r="P255" s="278"/>
      <c r="Q255" s="278"/>
      <c r="R255" s="278"/>
      <c r="S255" s="278"/>
      <c r="T255" s="279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80" t="s">
        <v>128</v>
      </c>
      <c r="AU255" s="280" t="s">
        <v>82</v>
      </c>
      <c r="AV255" s="15" t="s">
        <v>78</v>
      </c>
      <c r="AW255" s="15" t="s">
        <v>30</v>
      </c>
      <c r="AX255" s="15" t="s">
        <v>73</v>
      </c>
      <c r="AY255" s="280" t="s">
        <v>118</v>
      </c>
    </row>
    <row r="256" s="15" customFormat="1">
      <c r="A256" s="15"/>
      <c r="B256" s="271"/>
      <c r="C256" s="272"/>
      <c r="D256" s="233" t="s">
        <v>128</v>
      </c>
      <c r="E256" s="273" t="s">
        <v>1</v>
      </c>
      <c r="F256" s="274" t="s">
        <v>377</v>
      </c>
      <c r="G256" s="272"/>
      <c r="H256" s="273" t="s">
        <v>1</v>
      </c>
      <c r="I256" s="275"/>
      <c r="J256" s="272"/>
      <c r="K256" s="272"/>
      <c r="L256" s="276"/>
      <c r="M256" s="277"/>
      <c r="N256" s="278"/>
      <c r="O256" s="278"/>
      <c r="P256" s="278"/>
      <c r="Q256" s="278"/>
      <c r="R256" s="278"/>
      <c r="S256" s="278"/>
      <c r="T256" s="279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80" t="s">
        <v>128</v>
      </c>
      <c r="AU256" s="280" t="s">
        <v>82</v>
      </c>
      <c r="AV256" s="15" t="s">
        <v>78</v>
      </c>
      <c r="AW256" s="15" t="s">
        <v>30</v>
      </c>
      <c r="AX256" s="15" t="s">
        <v>73</v>
      </c>
      <c r="AY256" s="280" t="s">
        <v>118</v>
      </c>
    </row>
    <row r="257" s="15" customFormat="1">
      <c r="A257" s="15"/>
      <c r="B257" s="271"/>
      <c r="C257" s="272"/>
      <c r="D257" s="233" t="s">
        <v>128</v>
      </c>
      <c r="E257" s="273" t="s">
        <v>1</v>
      </c>
      <c r="F257" s="274" t="s">
        <v>378</v>
      </c>
      <c r="G257" s="272"/>
      <c r="H257" s="273" t="s">
        <v>1</v>
      </c>
      <c r="I257" s="275"/>
      <c r="J257" s="272"/>
      <c r="K257" s="272"/>
      <c r="L257" s="276"/>
      <c r="M257" s="277"/>
      <c r="N257" s="278"/>
      <c r="O257" s="278"/>
      <c r="P257" s="278"/>
      <c r="Q257" s="278"/>
      <c r="R257" s="278"/>
      <c r="S257" s="278"/>
      <c r="T257" s="279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80" t="s">
        <v>128</v>
      </c>
      <c r="AU257" s="280" t="s">
        <v>82</v>
      </c>
      <c r="AV257" s="15" t="s">
        <v>78</v>
      </c>
      <c r="AW257" s="15" t="s">
        <v>30</v>
      </c>
      <c r="AX257" s="15" t="s">
        <v>73</v>
      </c>
      <c r="AY257" s="280" t="s">
        <v>118</v>
      </c>
    </row>
    <row r="258" s="15" customFormat="1">
      <c r="A258" s="15"/>
      <c r="B258" s="271"/>
      <c r="C258" s="272"/>
      <c r="D258" s="233" t="s">
        <v>128</v>
      </c>
      <c r="E258" s="273" t="s">
        <v>1</v>
      </c>
      <c r="F258" s="274" t="s">
        <v>379</v>
      </c>
      <c r="G258" s="272"/>
      <c r="H258" s="273" t="s">
        <v>1</v>
      </c>
      <c r="I258" s="275"/>
      <c r="J258" s="272"/>
      <c r="K258" s="272"/>
      <c r="L258" s="276"/>
      <c r="M258" s="277"/>
      <c r="N258" s="278"/>
      <c r="O258" s="278"/>
      <c r="P258" s="278"/>
      <c r="Q258" s="278"/>
      <c r="R258" s="278"/>
      <c r="S258" s="278"/>
      <c r="T258" s="279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80" t="s">
        <v>128</v>
      </c>
      <c r="AU258" s="280" t="s">
        <v>82</v>
      </c>
      <c r="AV258" s="15" t="s">
        <v>78</v>
      </c>
      <c r="AW258" s="15" t="s">
        <v>30</v>
      </c>
      <c r="AX258" s="15" t="s">
        <v>73</v>
      </c>
      <c r="AY258" s="280" t="s">
        <v>118</v>
      </c>
    </row>
    <row r="259" s="15" customFormat="1">
      <c r="A259" s="15"/>
      <c r="B259" s="271"/>
      <c r="C259" s="272"/>
      <c r="D259" s="233" t="s">
        <v>128</v>
      </c>
      <c r="E259" s="273" t="s">
        <v>1</v>
      </c>
      <c r="F259" s="274" t="s">
        <v>380</v>
      </c>
      <c r="G259" s="272"/>
      <c r="H259" s="273" t="s">
        <v>1</v>
      </c>
      <c r="I259" s="275"/>
      <c r="J259" s="272"/>
      <c r="K259" s="272"/>
      <c r="L259" s="276"/>
      <c r="M259" s="277"/>
      <c r="N259" s="278"/>
      <c r="O259" s="278"/>
      <c r="P259" s="278"/>
      <c r="Q259" s="278"/>
      <c r="R259" s="278"/>
      <c r="S259" s="278"/>
      <c r="T259" s="279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80" t="s">
        <v>128</v>
      </c>
      <c r="AU259" s="280" t="s">
        <v>82</v>
      </c>
      <c r="AV259" s="15" t="s">
        <v>78</v>
      </c>
      <c r="AW259" s="15" t="s">
        <v>30</v>
      </c>
      <c r="AX259" s="15" t="s">
        <v>73</v>
      </c>
      <c r="AY259" s="280" t="s">
        <v>118</v>
      </c>
    </row>
    <row r="260" s="15" customFormat="1">
      <c r="A260" s="15"/>
      <c r="B260" s="271"/>
      <c r="C260" s="272"/>
      <c r="D260" s="233" t="s">
        <v>128</v>
      </c>
      <c r="E260" s="273" t="s">
        <v>1</v>
      </c>
      <c r="F260" s="274" t="s">
        <v>381</v>
      </c>
      <c r="G260" s="272"/>
      <c r="H260" s="273" t="s">
        <v>1</v>
      </c>
      <c r="I260" s="275"/>
      <c r="J260" s="272"/>
      <c r="K260" s="272"/>
      <c r="L260" s="276"/>
      <c r="M260" s="277"/>
      <c r="N260" s="278"/>
      <c r="O260" s="278"/>
      <c r="P260" s="278"/>
      <c r="Q260" s="278"/>
      <c r="R260" s="278"/>
      <c r="S260" s="278"/>
      <c r="T260" s="279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80" t="s">
        <v>128</v>
      </c>
      <c r="AU260" s="280" t="s">
        <v>82</v>
      </c>
      <c r="AV260" s="15" t="s">
        <v>78</v>
      </c>
      <c r="AW260" s="15" t="s">
        <v>30</v>
      </c>
      <c r="AX260" s="15" t="s">
        <v>73</v>
      </c>
      <c r="AY260" s="280" t="s">
        <v>118</v>
      </c>
    </row>
    <row r="261" s="13" customFormat="1">
      <c r="A261" s="13"/>
      <c r="B261" s="238"/>
      <c r="C261" s="239"/>
      <c r="D261" s="233" t="s">
        <v>128</v>
      </c>
      <c r="E261" s="240" t="s">
        <v>1</v>
      </c>
      <c r="F261" s="241" t="s">
        <v>78</v>
      </c>
      <c r="G261" s="239"/>
      <c r="H261" s="242">
        <v>1</v>
      </c>
      <c r="I261" s="243"/>
      <c r="J261" s="239"/>
      <c r="K261" s="239"/>
      <c r="L261" s="244"/>
      <c r="M261" s="245"/>
      <c r="N261" s="246"/>
      <c r="O261" s="246"/>
      <c r="P261" s="246"/>
      <c r="Q261" s="246"/>
      <c r="R261" s="246"/>
      <c r="S261" s="246"/>
      <c r="T261" s="24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8" t="s">
        <v>128</v>
      </c>
      <c r="AU261" s="248" t="s">
        <v>82</v>
      </c>
      <c r="AV261" s="13" t="s">
        <v>82</v>
      </c>
      <c r="AW261" s="13" t="s">
        <v>30</v>
      </c>
      <c r="AX261" s="13" t="s">
        <v>78</v>
      </c>
      <c r="AY261" s="248" t="s">
        <v>118</v>
      </c>
    </row>
    <row r="262" s="12" customFormat="1" ht="22.8" customHeight="1">
      <c r="A262" s="12"/>
      <c r="B262" s="203"/>
      <c r="C262" s="204"/>
      <c r="D262" s="205" t="s">
        <v>72</v>
      </c>
      <c r="E262" s="217" t="s">
        <v>382</v>
      </c>
      <c r="F262" s="217" t="s">
        <v>383</v>
      </c>
      <c r="G262" s="204"/>
      <c r="H262" s="204"/>
      <c r="I262" s="207"/>
      <c r="J262" s="218">
        <f>BK262</f>
        <v>0</v>
      </c>
      <c r="K262" s="204"/>
      <c r="L262" s="209"/>
      <c r="M262" s="210"/>
      <c r="N262" s="211"/>
      <c r="O262" s="211"/>
      <c r="P262" s="212">
        <f>SUM(P263:P272)</f>
        <v>0</v>
      </c>
      <c r="Q262" s="211"/>
      <c r="R262" s="212">
        <f>SUM(R263:R272)</f>
        <v>0</v>
      </c>
      <c r="S262" s="211"/>
      <c r="T262" s="213">
        <f>SUM(T263:T272)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4" t="s">
        <v>78</v>
      </c>
      <c r="AT262" s="215" t="s">
        <v>72</v>
      </c>
      <c r="AU262" s="215" t="s">
        <v>78</v>
      </c>
      <c r="AY262" s="214" t="s">
        <v>118</v>
      </c>
      <c r="BK262" s="216">
        <f>SUM(BK263:BK272)</f>
        <v>0</v>
      </c>
    </row>
    <row r="263" s="2" customFormat="1" ht="16.5" customHeight="1">
      <c r="A263" s="38"/>
      <c r="B263" s="39"/>
      <c r="C263" s="219" t="s">
        <v>384</v>
      </c>
      <c r="D263" s="219" t="s">
        <v>120</v>
      </c>
      <c r="E263" s="220" t="s">
        <v>385</v>
      </c>
      <c r="F263" s="221" t="s">
        <v>386</v>
      </c>
      <c r="G263" s="222" t="s">
        <v>179</v>
      </c>
      <c r="H263" s="223">
        <v>2.2000000000000002</v>
      </c>
      <c r="I263" s="224"/>
      <c r="J263" s="225">
        <f>ROUND(I263*H263,2)</f>
        <v>0</v>
      </c>
      <c r="K263" s="226"/>
      <c r="L263" s="44"/>
      <c r="M263" s="227" t="s">
        <v>1</v>
      </c>
      <c r="N263" s="228" t="s">
        <v>38</v>
      </c>
      <c r="O263" s="91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124</v>
      </c>
      <c r="AT263" s="231" t="s">
        <v>120</v>
      </c>
      <c r="AU263" s="231" t="s">
        <v>82</v>
      </c>
      <c r="AY263" s="17" t="s">
        <v>118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78</v>
      </c>
      <c r="BK263" s="232">
        <f>ROUND(I263*H263,2)</f>
        <v>0</v>
      </c>
      <c r="BL263" s="17" t="s">
        <v>124</v>
      </c>
      <c r="BM263" s="231" t="s">
        <v>387</v>
      </c>
    </row>
    <row r="264" s="2" customFormat="1">
      <c r="A264" s="38"/>
      <c r="B264" s="39"/>
      <c r="C264" s="40"/>
      <c r="D264" s="233" t="s">
        <v>126</v>
      </c>
      <c r="E264" s="40"/>
      <c r="F264" s="234" t="s">
        <v>388</v>
      </c>
      <c r="G264" s="40"/>
      <c r="H264" s="40"/>
      <c r="I264" s="235"/>
      <c r="J264" s="40"/>
      <c r="K264" s="40"/>
      <c r="L264" s="44"/>
      <c r="M264" s="236"/>
      <c r="N264" s="237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126</v>
      </c>
      <c r="AU264" s="17" t="s">
        <v>82</v>
      </c>
    </row>
    <row r="265" s="13" customFormat="1">
      <c r="A265" s="13"/>
      <c r="B265" s="238"/>
      <c r="C265" s="239"/>
      <c r="D265" s="233" t="s">
        <v>128</v>
      </c>
      <c r="E265" s="240" t="s">
        <v>1</v>
      </c>
      <c r="F265" s="241" t="s">
        <v>389</v>
      </c>
      <c r="G265" s="239"/>
      <c r="H265" s="242">
        <v>2.2000000000000002</v>
      </c>
      <c r="I265" s="243"/>
      <c r="J265" s="239"/>
      <c r="K265" s="239"/>
      <c r="L265" s="244"/>
      <c r="M265" s="245"/>
      <c r="N265" s="246"/>
      <c r="O265" s="246"/>
      <c r="P265" s="246"/>
      <c r="Q265" s="246"/>
      <c r="R265" s="246"/>
      <c r="S265" s="246"/>
      <c r="T265" s="24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8" t="s">
        <v>128</v>
      </c>
      <c r="AU265" s="248" t="s">
        <v>82</v>
      </c>
      <c r="AV265" s="13" t="s">
        <v>82</v>
      </c>
      <c r="AW265" s="13" t="s">
        <v>30</v>
      </c>
      <c r="AX265" s="13" t="s">
        <v>78</v>
      </c>
      <c r="AY265" s="248" t="s">
        <v>118</v>
      </c>
    </row>
    <row r="266" s="2" customFormat="1" ht="24.15" customHeight="1">
      <c r="A266" s="38"/>
      <c r="B266" s="39"/>
      <c r="C266" s="219" t="s">
        <v>390</v>
      </c>
      <c r="D266" s="219" t="s">
        <v>120</v>
      </c>
      <c r="E266" s="220" t="s">
        <v>391</v>
      </c>
      <c r="F266" s="221" t="s">
        <v>392</v>
      </c>
      <c r="G266" s="222" t="s">
        <v>179</v>
      </c>
      <c r="H266" s="223">
        <v>19.800000000000001</v>
      </c>
      <c r="I266" s="224"/>
      <c r="J266" s="225">
        <f>ROUND(I266*H266,2)</f>
        <v>0</v>
      </c>
      <c r="K266" s="226"/>
      <c r="L266" s="44"/>
      <c r="M266" s="227" t="s">
        <v>1</v>
      </c>
      <c r="N266" s="228" t="s">
        <v>38</v>
      </c>
      <c r="O266" s="91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124</v>
      </c>
      <c r="AT266" s="231" t="s">
        <v>120</v>
      </c>
      <c r="AU266" s="231" t="s">
        <v>82</v>
      </c>
      <c r="AY266" s="17" t="s">
        <v>118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78</v>
      </c>
      <c r="BK266" s="232">
        <f>ROUND(I266*H266,2)</f>
        <v>0</v>
      </c>
      <c r="BL266" s="17" t="s">
        <v>124</v>
      </c>
      <c r="BM266" s="231" t="s">
        <v>393</v>
      </c>
    </row>
    <row r="267" s="2" customFormat="1">
      <c r="A267" s="38"/>
      <c r="B267" s="39"/>
      <c r="C267" s="40"/>
      <c r="D267" s="233" t="s">
        <v>126</v>
      </c>
      <c r="E267" s="40"/>
      <c r="F267" s="234" t="s">
        <v>394</v>
      </c>
      <c r="G267" s="40"/>
      <c r="H267" s="40"/>
      <c r="I267" s="235"/>
      <c r="J267" s="40"/>
      <c r="K267" s="40"/>
      <c r="L267" s="44"/>
      <c r="M267" s="236"/>
      <c r="N267" s="237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126</v>
      </c>
      <c r="AU267" s="17" t="s">
        <v>82</v>
      </c>
    </row>
    <row r="268" s="13" customFormat="1">
      <c r="A268" s="13"/>
      <c r="B268" s="238"/>
      <c r="C268" s="239"/>
      <c r="D268" s="233" t="s">
        <v>128</v>
      </c>
      <c r="E268" s="240" t="s">
        <v>1</v>
      </c>
      <c r="F268" s="241" t="s">
        <v>395</v>
      </c>
      <c r="G268" s="239"/>
      <c r="H268" s="242">
        <v>19.800000000000001</v>
      </c>
      <c r="I268" s="243"/>
      <c r="J268" s="239"/>
      <c r="K268" s="239"/>
      <c r="L268" s="244"/>
      <c r="M268" s="245"/>
      <c r="N268" s="246"/>
      <c r="O268" s="246"/>
      <c r="P268" s="246"/>
      <c r="Q268" s="246"/>
      <c r="R268" s="246"/>
      <c r="S268" s="246"/>
      <c r="T268" s="24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8" t="s">
        <v>128</v>
      </c>
      <c r="AU268" s="248" t="s">
        <v>82</v>
      </c>
      <c r="AV268" s="13" t="s">
        <v>82</v>
      </c>
      <c r="AW268" s="13" t="s">
        <v>30</v>
      </c>
      <c r="AX268" s="13" t="s">
        <v>78</v>
      </c>
      <c r="AY268" s="248" t="s">
        <v>118</v>
      </c>
    </row>
    <row r="269" s="2" customFormat="1" ht="24.15" customHeight="1">
      <c r="A269" s="38"/>
      <c r="B269" s="39"/>
      <c r="C269" s="219" t="s">
        <v>396</v>
      </c>
      <c r="D269" s="219" t="s">
        <v>120</v>
      </c>
      <c r="E269" s="220" t="s">
        <v>397</v>
      </c>
      <c r="F269" s="221" t="s">
        <v>398</v>
      </c>
      <c r="G269" s="222" t="s">
        <v>179</v>
      </c>
      <c r="H269" s="223">
        <v>2.2000000000000002</v>
      </c>
      <c r="I269" s="224"/>
      <c r="J269" s="225">
        <f>ROUND(I269*H269,2)</f>
        <v>0</v>
      </c>
      <c r="K269" s="226"/>
      <c r="L269" s="44"/>
      <c r="M269" s="227" t="s">
        <v>1</v>
      </c>
      <c r="N269" s="228" t="s">
        <v>38</v>
      </c>
      <c r="O269" s="91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1" t="s">
        <v>124</v>
      </c>
      <c r="AT269" s="231" t="s">
        <v>120</v>
      </c>
      <c r="AU269" s="231" t="s">
        <v>82</v>
      </c>
      <c r="AY269" s="17" t="s">
        <v>118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7" t="s">
        <v>78</v>
      </c>
      <c r="BK269" s="232">
        <f>ROUND(I269*H269,2)</f>
        <v>0</v>
      </c>
      <c r="BL269" s="17" t="s">
        <v>124</v>
      </c>
      <c r="BM269" s="231" t="s">
        <v>399</v>
      </c>
    </row>
    <row r="270" s="2" customFormat="1">
      <c r="A270" s="38"/>
      <c r="B270" s="39"/>
      <c r="C270" s="40"/>
      <c r="D270" s="233" t="s">
        <v>126</v>
      </c>
      <c r="E270" s="40"/>
      <c r="F270" s="234" t="s">
        <v>400</v>
      </c>
      <c r="G270" s="40"/>
      <c r="H270" s="40"/>
      <c r="I270" s="235"/>
      <c r="J270" s="40"/>
      <c r="K270" s="40"/>
      <c r="L270" s="44"/>
      <c r="M270" s="236"/>
      <c r="N270" s="237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126</v>
      </c>
      <c r="AU270" s="17" t="s">
        <v>82</v>
      </c>
    </row>
    <row r="271" s="2" customFormat="1" ht="24.15" customHeight="1">
      <c r="A271" s="38"/>
      <c r="B271" s="39"/>
      <c r="C271" s="219" t="s">
        <v>401</v>
      </c>
      <c r="D271" s="219" t="s">
        <v>120</v>
      </c>
      <c r="E271" s="220" t="s">
        <v>402</v>
      </c>
      <c r="F271" s="221" t="s">
        <v>178</v>
      </c>
      <c r="G271" s="222" t="s">
        <v>179</v>
      </c>
      <c r="H271" s="223">
        <v>2.2000000000000002</v>
      </c>
      <c r="I271" s="224"/>
      <c r="J271" s="225">
        <f>ROUND(I271*H271,2)</f>
        <v>0</v>
      </c>
      <c r="K271" s="226"/>
      <c r="L271" s="44"/>
      <c r="M271" s="227" t="s">
        <v>1</v>
      </c>
      <c r="N271" s="228" t="s">
        <v>38</v>
      </c>
      <c r="O271" s="91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124</v>
      </c>
      <c r="AT271" s="231" t="s">
        <v>120</v>
      </c>
      <c r="AU271" s="231" t="s">
        <v>82</v>
      </c>
      <c r="AY271" s="17" t="s">
        <v>118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78</v>
      </c>
      <c r="BK271" s="232">
        <f>ROUND(I271*H271,2)</f>
        <v>0</v>
      </c>
      <c r="BL271" s="17" t="s">
        <v>124</v>
      </c>
      <c r="BM271" s="231" t="s">
        <v>403</v>
      </c>
    </row>
    <row r="272" s="2" customFormat="1">
      <c r="A272" s="38"/>
      <c r="B272" s="39"/>
      <c r="C272" s="40"/>
      <c r="D272" s="233" t="s">
        <v>126</v>
      </c>
      <c r="E272" s="40"/>
      <c r="F272" s="234" t="s">
        <v>181</v>
      </c>
      <c r="G272" s="40"/>
      <c r="H272" s="40"/>
      <c r="I272" s="235"/>
      <c r="J272" s="40"/>
      <c r="K272" s="40"/>
      <c r="L272" s="44"/>
      <c r="M272" s="236"/>
      <c r="N272" s="237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126</v>
      </c>
      <c r="AU272" s="17" t="s">
        <v>82</v>
      </c>
    </row>
    <row r="273" s="12" customFormat="1" ht="22.8" customHeight="1">
      <c r="A273" s="12"/>
      <c r="B273" s="203"/>
      <c r="C273" s="204"/>
      <c r="D273" s="205" t="s">
        <v>72</v>
      </c>
      <c r="E273" s="217" t="s">
        <v>404</v>
      </c>
      <c r="F273" s="217" t="s">
        <v>405</v>
      </c>
      <c r="G273" s="204"/>
      <c r="H273" s="204"/>
      <c r="I273" s="207"/>
      <c r="J273" s="218">
        <f>BK273</f>
        <v>0</v>
      </c>
      <c r="K273" s="204"/>
      <c r="L273" s="209"/>
      <c r="M273" s="210"/>
      <c r="N273" s="211"/>
      <c r="O273" s="211"/>
      <c r="P273" s="212">
        <f>SUM(P274:P275)</f>
        <v>0</v>
      </c>
      <c r="Q273" s="211"/>
      <c r="R273" s="212">
        <f>SUM(R274:R275)</f>
        <v>0</v>
      </c>
      <c r="S273" s="211"/>
      <c r="T273" s="213">
        <f>SUM(T274:T275)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4" t="s">
        <v>78</v>
      </c>
      <c r="AT273" s="215" t="s">
        <v>72</v>
      </c>
      <c r="AU273" s="215" t="s">
        <v>78</v>
      </c>
      <c r="AY273" s="214" t="s">
        <v>118</v>
      </c>
      <c r="BK273" s="216">
        <f>SUM(BK274:BK275)</f>
        <v>0</v>
      </c>
    </row>
    <row r="274" s="2" customFormat="1" ht="24.15" customHeight="1">
      <c r="A274" s="38"/>
      <c r="B274" s="39"/>
      <c r="C274" s="219" t="s">
        <v>406</v>
      </c>
      <c r="D274" s="219" t="s">
        <v>120</v>
      </c>
      <c r="E274" s="220" t="s">
        <v>407</v>
      </c>
      <c r="F274" s="221" t="s">
        <v>408</v>
      </c>
      <c r="G274" s="222" t="s">
        <v>179</v>
      </c>
      <c r="H274" s="223">
        <v>3.5590000000000002</v>
      </c>
      <c r="I274" s="224"/>
      <c r="J274" s="225">
        <f>ROUND(I274*H274,2)</f>
        <v>0</v>
      </c>
      <c r="K274" s="226"/>
      <c r="L274" s="44"/>
      <c r="M274" s="227" t="s">
        <v>1</v>
      </c>
      <c r="N274" s="228" t="s">
        <v>38</v>
      </c>
      <c r="O274" s="91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1" t="s">
        <v>124</v>
      </c>
      <c r="AT274" s="231" t="s">
        <v>120</v>
      </c>
      <c r="AU274" s="231" t="s">
        <v>82</v>
      </c>
      <c r="AY274" s="17" t="s">
        <v>118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7" t="s">
        <v>78</v>
      </c>
      <c r="BK274" s="232">
        <f>ROUND(I274*H274,2)</f>
        <v>0</v>
      </c>
      <c r="BL274" s="17" t="s">
        <v>124</v>
      </c>
      <c r="BM274" s="231" t="s">
        <v>409</v>
      </c>
    </row>
    <row r="275" s="2" customFormat="1">
      <c r="A275" s="38"/>
      <c r="B275" s="39"/>
      <c r="C275" s="40"/>
      <c r="D275" s="233" t="s">
        <v>126</v>
      </c>
      <c r="E275" s="40"/>
      <c r="F275" s="234" t="s">
        <v>410</v>
      </c>
      <c r="G275" s="40"/>
      <c r="H275" s="40"/>
      <c r="I275" s="235"/>
      <c r="J275" s="40"/>
      <c r="K275" s="40"/>
      <c r="L275" s="44"/>
      <c r="M275" s="281"/>
      <c r="N275" s="282"/>
      <c r="O275" s="283"/>
      <c r="P275" s="283"/>
      <c r="Q275" s="283"/>
      <c r="R275" s="283"/>
      <c r="S275" s="283"/>
      <c r="T275" s="284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126</v>
      </c>
      <c r="AU275" s="17" t="s">
        <v>82</v>
      </c>
    </row>
    <row r="276" s="2" customFormat="1" ht="6.96" customHeight="1">
      <c r="A276" s="38"/>
      <c r="B276" s="66"/>
      <c r="C276" s="67"/>
      <c r="D276" s="67"/>
      <c r="E276" s="67"/>
      <c r="F276" s="67"/>
      <c r="G276" s="67"/>
      <c r="H276" s="67"/>
      <c r="I276" s="67"/>
      <c r="J276" s="67"/>
      <c r="K276" s="67"/>
      <c r="L276" s="44"/>
      <c r="M276" s="38"/>
      <c r="O276" s="38"/>
      <c r="P276" s="38"/>
      <c r="Q276" s="38"/>
      <c r="R276" s="38"/>
      <c r="S276" s="38"/>
      <c r="T276" s="3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</row>
  </sheetData>
  <sheetProtection sheet="1" autoFilter="0" formatColumns="0" formatRows="0" objects="1" scenarios="1" spinCount="100000" saltValue="so2ZlqicoYNZ6BKgUWSfU/6AUDTjjYTiLSe/DqcHNxsqicHQit7LTARuT2Nhq/Yy/VUZP4xffzYBBNuitKFOeQ==" hashValue="gk7eF0Rjq2EBqZCthjYIbIhzlKYNcUdnqp9KVDtRCh0bBd/tMK2RWYTBDAMA2gWTCsnz2DKmL+zgNmA/4Oevtg==" algorithmName="SHA-512" password="CC35"/>
  <autoFilter ref="C122:K27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hidden="1" s="1" customFormat="1" ht="24.96" customHeight="1">
      <c r="B4" s="20"/>
      <c r="D4" s="138" t="s">
        <v>88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Prodloužení tlakové kanalizace v Borkách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89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411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ROUND((SUM(BE126:BE205)),  2)</f>
        <v>0</v>
      </c>
      <c r="G33" s="38"/>
      <c r="H33" s="38"/>
      <c r="I33" s="155">
        <v>0.20999999999999999</v>
      </c>
      <c r="J33" s="154">
        <f>ROUND(((SUM(BE126:BE205))*I33),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39</v>
      </c>
      <c r="F34" s="154">
        <f>ROUND((SUM(BF126:BF205)),  2)</f>
        <v>0</v>
      </c>
      <c r="G34" s="38"/>
      <c r="H34" s="38"/>
      <c r="I34" s="155">
        <v>0.12</v>
      </c>
      <c r="J34" s="154">
        <f>ROUND(((SUM(BF126:BF205))*I34),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ROUND((SUM(BG126:BG205)),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ROUND((SUM(BH126:BH205)),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ROUND((SUM(BI126:BI205)),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Prodloužení tlakové kanalizace v Borkách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89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2 - Elektroinstalace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92</v>
      </c>
      <c r="D94" s="176"/>
      <c r="E94" s="176"/>
      <c r="F94" s="176"/>
      <c r="G94" s="176"/>
      <c r="H94" s="176"/>
      <c r="I94" s="176"/>
      <c r="J94" s="177" t="s">
        <v>93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94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95</v>
      </c>
    </row>
    <row r="97" hidden="1" s="9" customFormat="1" ht="24.96" customHeight="1">
      <c r="A97" s="9"/>
      <c r="B97" s="179"/>
      <c r="C97" s="180"/>
      <c r="D97" s="181" t="s">
        <v>412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79"/>
      <c r="C98" s="180"/>
      <c r="D98" s="181" t="s">
        <v>412</v>
      </c>
      <c r="E98" s="182"/>
      <c r="F98" s="182"/>
      <c r="G98" s="182"/>
      <c r="H98" s="182"/>
      <c r="I98" s="182"/>
      <c r="J98" s="183">
        <f>J128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79"/>
      <c r="C99" s="180"/>
      <c r="D99" s="181" t="s">
        <v>413</v>
      </c>
      <c r="E99" s="182"/>
      <c r="F99" s="182"/>
      <c r="G99" s="182"/>
      <c r="H99" s="182"/>
      <c r="I99" s="182"/>
      <c r="J99" s="183">
        <f>J129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79"/>
      <c r="C100" s="180"/>
      <c r="D100" s="181" t="s">
        <v>414</v>
      </c>
      <c r="E100" s="182"/>
      <c r="F100" s="182"/>
      <c r="G100" s="182"/>
      <c r="H100" s="182"/>
      <c r="I100" s="182"/>
      <c r="J100" s="183">
        <f>J137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79"/>
      <c r="C101" s="180"/>
      <c r="D101" s="181" t="s">
        <v>415</v>
      </c>
      <c r="E101" s="182"/>
      <c r="F101" s="182"/>
      <c r="G101" s="182"/>
      <c r="H101" s="182"/>
      <c r="I101" s="182"/>
      <c r="J101" s="183">
        <f>J140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79"/>
      <c r="C102" s="180"/>
      <c r="D102" s="181" t="s">
        <v>416</v>
      </c>
      <c r="E102" s="182"/>
      <c r="F102" s="182"/>
      <c r="G102" s="182"/>
      <c r="H102" s="182"/>
      <c r="I102" s="182"/>
      <c r="J102" s="183">
        <f>J149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79"/>
      <c r="C103" s="180"/>
      <c r="D103" s="181" t="s">
        <v>417</v>
      </c>
      <c r="E103" s="182"/>
      <c r="F103" s="182"/>
      <c r="G103" s="182"/>
      <c r="H103" s="182"/>
      <c r="I103" s="182"/>
      <c r="J103" s="183">
        <f>J160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9" customFormat="1" ht="24.96" customHeight="1">
      <c r="A104" s="9"/>
      <c r="B104" s="179"/>
      <c r="C104" s="180"/>
      <c r="D104" s="181" t="s">
        <v>418</v>
      </c>
      <c r="E104" s="182"/>
      <c r="F104" s="182"/>
      <c r="G104" s="182"/>
      <c r="H104" s="182"/>
      <c r="I104" s="182"/>
      <c r="J104" s="183">
        <f>J175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9" customFormat="1" ht="24.96" customHeight="1">
      <c r="A105" s="9"/>
      <c r="B105" s="179"/>
      <c r="C105" s="180"/>
      <c r="D105" s="181" t="s">
        <v>419</v>
      </c>
      <c r="E105" s="182"/>
      <c r="F105" s="182"/>
      <c r="G105" s="182"/>
      <c r="H105" s="182"/>
      <c r="I105" s="182"/>
      <c r="J105" s="183">
        <f>J184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9" customFormat="1" ht="24.96" customHeight="1">
      <c r="A106" s="9"/>
      <c r="B106" s="179"/>
      <c r="C106" s="180"/>
      <c r="D106" s="181" t="s">
        <v>420</v>
      </c>
      <c r="E106" s="182"/>
      <c r="F106" s="182"/>
      <c r="G106" s="182"/>
      <c r="H106" s="182"/>
      <c r="I106" s="182"/>
      <c r="J106" s="183">
        <f>J203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hidden="1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hidden="1"/>
    <row r="110" hidden="1"/>
    <row r="111" hidden="1"/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103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Prodloužení tlakové kanalizace v Borkách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89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2 - Elektroinstalace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28. 2. 2024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 xml:space="preserve"> </v>
      </c>
      <c r="G122" s="40"/>
      <c r="H122" s="40"/>
      <c r="I122" s="32" t="s">
        <v>29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IF(E18="","",E18)</f>
        <v>Vyplň údaj</v>
      </c>
      <c r="G123" s="40"/>
      <c r="H123" s="40"/>
      <c r="I123" s="32" t="s">
        <v>31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104</v>
      </c>
      <c r="D125" s="194" t="s">
        <v>58</v>
      </c>
      <c r="E125" s="194" t="s">
        <v>54</v>
      </c>
      <c r="F125" s="194" t="s">
        <v>55</v>
      </c>
      <c r="G125" s="194" t="s">
        <v>105</v>
      </c>
      <c r="H125" s="194" t="s">
        <v>106</v>
      </c>
      <c r="I125" s="194" t="s">
        <v>107</v>
      </c>
      <c r="J125" s="195" t="s">
        <v>93</v>
      </c>
      <c r="K125" s="196" t="s">
        <v>108</v>
      </c>
      <c r="L125" s="197"/>
      <c r="M125" s="100" t="s">
        <v>1</v>
      </c>
      <c r="N125" s="101" t="s">
        <v>37</v>
      </c>
      <c r="O125" s="101" t="s">
        <v>109</v>
      </c>
      <c r="P125" s="101" t="s">
        <v>110</v>
      </c>
      <c r="Q125" s="101" t="s">
        <v>111</v>
      </c>
      <c r="R125" s="101" t="s">
        <v>112</v>
      </c>
      <c r="S125" s="101" t="s">
        <v>113</v>
      </c>
      <c r="T125" s="102" t="s">
        <v>114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115</v>
      </c>
      <c r="D126" s="40"/>
      <c r="E126" s="40"/>
      <c r="F126" s="40"/>
      <c r="G126" s="40"/>
      <c r="H126" s="40"/>
      <c r="I126" s="40"/>
      <c r="J126" s="198">
        <f>BK126</f>
        <v>0</v>
      </c>
      <c r="K126" s="40"/>
      <c r="L126" s="44"/>
      <c r="M126" s="103"/>
      <c r="N126" s="199"/>
      <c r="O126" s="104"/>
      <c r="P126" s="200">
        <f>P127+P128+P129+P137+P140+P149+P160+P175+P184+P203</f>
        <v>0</v>
      </c>
      <c r="Q126" s="104"/>
      <c r="R126" s="200">
        <f>R127+R128+R129+R137+R140+R149+R160+R175+R184+R203</f>
        <v>0</v>
      </c>
      <c r="S126" s="104"/>
      <c r="T126" s="201">
        <f>T127+T128+T129+T137+T140+T149+T160+T175+T184+T203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95</v>
      </c>
      <c r="BK126" s="202">
        <f>BK127+BK128+BK129+BK137+BK140+BK149+BK160+BK175+BK184+BK203</f>
        <v>0</v>
      </c>
    </row>
    <row r="127" s="12" customFormat="1" ht="25.92" customHeight="1">
      <c r="A127" s="12"/>
      <c r="B127" s="203"/>
      <c r="C127" s="204"/>
      <c r="D127" s="205" t="s">
        <v>72</v>
      </c>
      <c r="E127" s="206" t="s">
        <v>421</v>
      </c>
      <c r="F127" s="206" t="s">
        <v>1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v>0</v>
      </c>
      <c r="Q127" s="211"/>
      <c r="R127" s="212">
        <v>0</v>
      </c>
      <c r="S127" s="211"/>
      <c r="T127" s="213"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78</v>
      </c>
      <c r="AT127" s="215" t="s">
        <v>72</v>
      </c>
      <c r="AU127" s="215" t="s">
        <v>73</v>
      </c>
      <c r="AY127" s="214" t="s">
        <v>118</v>
      </c>
      <c r="BK127" s="216">
        <v>0</v>
      </c>
    </row>
    <row r="128" s="12" customFormat="1" ht="25.92" customHeight="1">
      <c r="A128" s="12"/>
      <c r="B128" s="203"/>
      <c r="C128" s="204"/>
      <c r="D128" s="205" t="s">
        <v>72</v>
      </c>
      <c r="E128" s="206" t="s">
        <v>421</v>
      </c>
      <c r="F128" s="206" t="s">
        <v>1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v>0</v>
      </c>
      <c r="Q128" s="211"/>
      <c r="R128" s="212">
        <v>0</v>
      </c>
      <c r="S128" s="211"/>
      <c r="T128" s="213"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78</v>
      </c>
      <c r="AT128" s="215" t="s">
        <v>72</v>
      </c>
      <c r="AU128" s="215" t="s">
        <v>73</v>
      </c>
      <c r="AY128" s="214" t="s">
        <v>118</v>
      </c>
      <c r="BK128" s="216">
        <v>0</v>
      </c>
    </row>
    <row r="129" s="12" customFormat="1" ht="25.92" customHeight="1">
      <c r="A129" s="12"/>
      <c r="B129" s="203"/>
      <c r="C129" s="204"/>
      <c r="D129" s="205" t="s">
        <v>72</v>
      </c>
      <c r="E129" s="206" t="s">
        <v>422</v>
      </c>
      <c r="F129" s="206" t="s">
        <v>423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SUM(P130:P136)</f>
        <v>0</v>
      </c>
      <c r="Q129" s="211"/>
      <c r="R129" s="212">
        <f>SUM(R130:R136)</f>
        <v>0</v>
      </c>
      <c r="S129" s="211"/>
      <c r="T129" s="213">
        <f>SUM(T130:T136)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78</v>
      </c>
      <c r="AT129" s="215" t="s">
        <v>72</v>
      </c>
      <c r="AU129" s="215" t="s">
        <v>73</v>
      </c>
      <c r="AY129" s="214" t="s">
        <v>118</v>
      </c>
      <c r="BK129" s="216">
        <f>SUM(BK130:BK136)</f>
        <v>0</v>
      </c>
    </row>
    <row r="130" s="2" customFormat="1" ht="16.5" customHeight="1">
      <c r="A130" s="38"/>
      <c r="B130" s="39"/>
      <c r="C130" s="219" t="s">
        <v>78</v>
      </c>
      <c r="D130" s="219" t="s">
        <v>120</v>
      </c>
      <c r="E130" s="220" t="s">
        <v>424</v>
      </c>
      <c r="F130" s="221" t="s">
        <v>425</v>
      </c>
      <c r="G130" s="222" t="s">
        <v>426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38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124</v>
      </c>
      <c r="AT130" s="231" t="s">
        <v>120</v>
      </c>
      <c r="AU130" s="231" t="s">
        <v>78</v>
      </c>
      <c r="AY130" s="17" t="s">
        <v>118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78</v>
      </c>
      <c r="BK130" s="232">
        <f>ROUND(I130*H130,2)</f>
        <v>0</v>
      </c>
      <c r="BL130" s="17" t="s">
        <v>124</v>
      </c>
      <c r="BM130" s="231" t="s">
        <v>82</v>
      </c>
    </row>
    <row r="131" s="2" customFormat="1">
      <c r="A131" s="38"/>
      <c r="B131" s="39"/>
      <c r="C131" s="40"/>
      <c r="D131" s="233" t="s">
        <v>126</v>
      </c>
      <c r="E131" s="40"/>
      <c r="F131" s="234" t="s">
        <v>425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126</v>
      </c>
      <c r="AU131" s="17" t="s">
        <v>78</v>
      </c>
    </row>
    <row r="132" s="13" customFormat="1">
      <c r="A132" s="13"/>
      <c r="B132" s="238"/>
      <c r="C132" s="239"/>
      <c r="D132" s="233" t="s">
        <v>128</v>
      </c>
      <c r="E132" s="240" t="s">
        <v>1</v>
      </c>
      <c r="F132" s="241" t="s">
        <v>427</v>
      </c>
      <c r="G132" s="239"/>
      <c r="H132" s="242">
        <v>1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128</v>
      </c>
      <c r="AU132" s="248" t="s">
        <v>78</v>
      </c>
      <c r="AV132" s="13" t="s">
        <v>82</v>
      </c>
      <c r="AW132" s="13" t="s">
        <v>30</v>
      </c>
      <c r="AX132" s="13" t="s">
        <v>78</v>
      </c>
      <c r="AY132" s="248" t="s">
        <v>118</v>
      </c>
    </row>
    <row r="133" s="2" customFormat="1" ht="16.5" customHeight="1">
      <c r="A133" s="38"/>
      <c r="B133" s="39"/>
      <c r="C133" s="219" t="s">
        <v>82</v>
      </c>
      <c r="D133" s="219" t="s">
        <v>120</v>
      </c>
      <c r="E133" s="220" t="s">
        <v>428</v>
      </c>
      <c r="F133" s="221" t="s">
        <v>429</v>
      </c>
      <c r="G133" s="222" t="s">
        <v>426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38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124</v>
      </c>
      <c r="AT133" s="231" t="s">
        <v>120</v>
      </c>
      <c r="AU133" s="231" t="s">
        <v>78</v>
      </c>
      <c r="AY133" s="17" t="s">
        <v>118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78</v>
      </c>
      <c r="BK133" s="232">
        <f>ROUND(I133*H133,2)</f>
        <v>0</v>
      </c>
      <c r="BL133" s="17" t="s">
        <v>124</v>
      </c>
      <c r="BM133" s="231" t="s">
        <v>124</v>
      </c>
    </row>
    <row r="134" s="2" customFormat="1">
      <c r="A134" s="38"/>
      <c r="B134" s="39"/>
      <c r="C134" s="40"/>
      <c r="D134" s="233" t="s">
        <v>126</v>
      </c>
      <c r="E134" s="40"/>
      <c r="F134" s="234" t="s">
        <v>429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126</v>
      </c>
      <c r="AU134" s="17" t="s">
        <v>78</v>
      </c>
    </row>
    <row r="135" s="2" customFormat="1" ht="16.5" customHeight="1">
      <c r="A135" s="38"/>
      <c r="B135" s="39"/>
      <c r="C135" s="219" t="s">
        <v>139</v>
      </c>
      <c r="D135" s="219" t="s">
        <v>120</v>
      </c>
      <c r="E135" s="220" t="s">
        <v>430</v>
      </c>
      <c r="F135" s="221" t="s">
        <v>431</v>
      </c>
      <c r="G135" s="222" t="s">
        <v>355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38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124</v>
      </c>
      <c r="AT135" s="231" t="s">
        <v>120</v>
      </c>
      <c r="AU135" s="231" t="s">
        <v>78</v>
      </c>
      <c r="AY135" s="17" t="s">
        <v>118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78</v>
      </c>
      <c r="BK135" s="232">
        <f>ROUND(I135*H135,2)</f>
        <v>0</v>
      </c>
      <c r="BL135" s="17" t="s">
        <v>124</v>
      </c>
      <c r="BM135" s="231" t="s">
        <v>155</v>
      </c>
    </row>
    <row r="136" s="2" customFormat="1">
      <c r="A136" s="38"/>
      <c r="B136" s="39"/>
      <c r="C136" s="40"/>
      <c r="D136" s="233" t="s">
        <v>126</v>
      </c>
      <c r="E136" s="40"/>
      <c r="F136" s="234" t="s">
        <v>431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126</v>
      </c>
      <c r="AU136" s="17" t="s">
        <v>78</v>
      </c>
    </row>
    <row r="137" s="12" customFormat="1" ht="25.92" customHeight="1">
      <c r="A137" s="12"/>
      <c r="B137" s="203"/>
      <c r="C137" s="204"/>
      <c r="D137" s="205" t="s">
        <v>72</v>
      </c>
      <c r="E137" s="206" t="s">
        <v>432</v>
      </c>
      <c r="F137" s="206" t="s">
        <v>433</v>
      </c>
      <c r="G137" s="204"/>
      <c r="H137" s="204"/>
      <c r="I137" s="207"/>
      <c r="J137" s="208">
        <f>BK137</f>
        <v>0</v>
      </c>
      <c r="K137" s="204"/>
      <c r="L137" s="209"/>
      <c r="M137" s="210"/>
      <c r="N137" s="211"/>
      <c r="O137" s="211"/>
      <c r="P137" s="212">
        <f>SUM(P138:P139)</f>
        <v>0</v>
      </c>
      <c r="Q137" s="211"/>
      <c r="R137" s="212">
        <f>SUM(R138:R139)</f>
        <v>0</v>
      </c>
      <c r="S137" s="211"/>
      <c r="T137" s="213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78</v>
      </c>
      <c r="AT137" s="215" t="s">
        <v>72</v>
      </c>
      <c r="AU137" s="215" t="s">
        <v>73</v>
      </c>
      <c r="AY137" s="214" t="s">
        <v>118</v>
      </c>
      <c r="BK137" s="216">
        <f>SUM(BK138:BK139)</f>
        <v>0</v>
      </c>
    </row>
    <row r="138" s="2" customFormat="1" ht="16.5" customHeight="1">
      <c r="A138" s="38"/>
      <c r="B138" s="39"/>
      <c r="C138" s="219" t="s">
        <v>124</v>
      </c>
      <c r="D138" s="219" t="s">
        <v>120</v>
      </c>
      <c r="E138" s="220" t="s">
        <v>434</v>
      </c>
      <c r="F138" s="221" t="s">
        <v>435</v>
      </c>
      <c r="G138" s="222" t="s">
        <v>426</v>
      </c>
      <c r="H138" s="223">
        <v>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38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124</v>
      </c>
      <c r="AT138" s="231" t="s">
        <v>120</v>
      </c>
      <c r="AU138" s="231" t="s">
        <v>78</v>
      </c>
      <c r="AY138" s="17" t="s">
        <v>118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78</v>
      </c>
      <c r="BK138" s="232">
        <f>ROUND(I138*H138,2)</f>
        <v>0</v>
      </c>
      <c r="BL138" s="17" t="s">
        <v>124</v>
      </c>
      <c r="BM138" s="231" t="s">
        <v>166</v>
      </c>
    </row>
    <row r="139" s="2" customFormat="1">
      <c r="A139" s="38"/>
      <c r="B139" s="39"/>
      <c r="C139" s="40"/>
      <c r="D139" s="233" t="s">
        <v>126</v>
      </c>
      <c r="E139" s="40"/>
      <c r="F139" s="234" t="s">
        <v>435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126</v>
      </c>
      <c r="AU139" s="17" t="s">
        <v>78</v>
      </c>
    </row>
    <row r="140" s="12" customFormat="1" ht="25.92" customHeight="1">
      <c r="A140" s="12"/>
      <c r="B140" s="203"/>
      <c r="C140" s="204"/>
      <c r="D140" s="205" t="s">
        <v>72</v>
      </c>
      <c r="E140" s="206" t="s">
        <v>436</v>
      </c>
      <c r="F140" s="206" t="s">
        <v>437</v>
      </c>
      <c r="G140" s="204"/>
      <c r="H140" s="204"/>
      <c r="I140" s="207"/>
      <c r="J140" s="208">
        <f>BK140</f>
        <v>0</v>
      </c>
      <c r="K140" s="204"/>
      <c r="L140" s="209"/>
      <c r="M140" s="210"/>
      <c r="N140" s="211"/>
      <c r="O140" s="211"/>
      <c r="P140" s="212">
        <f>SUM(P141:P148)</f>
        <v>0</v>
      </c>
      <c r="Q140" s="211"/>
      <c r="R140" s="212">
        <f>SUM(R141:R148)</f>
        <v>0</v>
      </c>
      <c r="S140" s="211"/>
      <c r="T140" s="213">
        <f>SUM(T141:T148)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78</v>
      </c>
      <c r="AT140" s="215" t="s">
        <v>72</v>
      </c>
      <c r="AU140" s="215" t="s">
        <v>73</v>
      </c>
      <c r="AY140" s="214" t="s">
        <v>118</v>
      </c>
      <c r="BK140" s="216">
        <f>SUM(BK141:BK148)</f>
        <v>0</v>
      </c>
    </row>
    <row r="141" s="2" customFormat="1" ht="21.75" customHeight="1">
      <c r="A141" s="38"/>
      <c r="B141" s="39"/>
      <c r="C141" s="219" t="s">
        <v>150</v>
      </c>
      <c r="D141" s="219" t="s">
        <v>120</v>
      </c>
      <c r="E141" s="220" t="s">
        <v>438</v>
      </c>
      <c r="F141" s="221" t="s">
        <v>439</v>
      </c>
      <c r="G141" s="222" t="s">
        <v>355</v>
      </c>
      <c r="H141" s="223">
        <v>2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38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124</v>
      </c>
      <c r="AT141" s="231" t="s">
        <v>120</v>
      </c>
      <c r="AU141" s="231" t="s">
        <v>78</v>
      </c>
      <c r="AY141" s="17" t="s">
        <v>118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78</v>
      </c>
      <c r="BK141" s="232">
        <f>ROUND(I141*H141,2)</f>
        <v>0</v>
      </c>
      <c r="BL141" s="17" t="s">
        <v>124</v>
      </c>
      <c r="BM141" s="231" t="s">
        <v>176</v>
      </c>
    </row>
    <row r="142" s="2" customFormat="1">
      <c r="A142" s="38"/>
      <c r="B142" s="39"/>
      <c r="C142" s="40"/>
      <c r="D142" s="233" t="s">
        <v>126</v>
      </c>
      <c r="E142" s="40"/>
      <c r="F142" s="234" t="s">
        <v>439</v>
      </c>
      <c r="G142" s="40"/>
      <c r="H142" s="40"/>
      <c r="I142" s="235"/>
      <c r="J142" s="40"/>
      <c r="K142" s="40"/>
      <c r="L142" s="44"/>
      <c r="M142" s="236"/>
      <c r="N142" s="23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126</v>
      </c>
      <c r="AU142" s="17" t="s">
        <v>78</v>
      </c>
    </row>
    <row r="143" s="13" customFormat="1">
      <c r="A143" s="13"/>
      <c r="B143" s="238"/>
      <c r="C143" s="239"/>
      <c r="D143" s="233" t="s">
        <v>128</v>
      </c>
      <c r="E143" s="240" t="s">
        <v>1</v>
      </c>
      <c r="F143" s="241" t="s">
        <v>440</v>
      </c>
      <c r="G143" s="239"/>
      <c r="H143" s="242">
        <v>2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128</v>
      </c>
      <c r="AU143" s="248" t="s">
        <v>78</v>
      </c>
      <c r="AV143" s="13" t="s">
        <v>82</v>
      </c>
      <c r="AW143" s="13" t="s">
        <v>30</v>
      </c>
      <c r="AX143" s="13" t="s">
        <v>78</v>
      </c>
      <c r="AY143" s="248" t="s">
        <v>118</v>
      </c>
    </row>
    <row r="144" s="2" customFormat="1" ht="16.5" customHeight="1">
      <c r="A144" s="38"/>
      <c r="B144" s="39"/>
      <c r="C144" s="219" t="s">
        <v>155</v>
      </c>
      <c r="D144" s="219" t="s">
        <v>120</v>
      </c>
      <c r="E144" s="220" t="s">
        <v>441</v>
      </c>
      <c r="F144" s="221" t="s">
        <v>442</v>
      </c>
      <c r="G144" s="222" t="s">
        <v>355</v>
      </c>
      <c r="H144" s="223">
        <v>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38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124</v>
      </c>
      <c r="AT144" s="231" t="s">
        <v>120</v>
      </c>
      <c r="AU144" s="231" t="s">
        <v>78</v>
      </c>
      <c r="AY144" s="17" t="s">
        <v>118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78</v>
      </c>
      <c r="BK144" s="232">
        <f>ROUND(I144*H144,2)</f>
        <v>0</v>
      </c>
      <c r="BL144" s="17" t="s">
        <v>124</v>
      </c>
      <c r="BM144" s="231" t="s">
        <v>8</v>
      </c>
    </row>
    <row r="145" s="2" customFormat="1">
      <c r="A145" s="38"/>
      <c r="B145" s="39"/>
      <c r="C145" s="40"/>
      <c r="D145" s="233" t="s">
        <v>126</v>
      </c>
      <c r="E145" s="40"/>
      <c r="F145" s="234" t="s">
        <v>442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126</v>
      </c>
      <c r="AU145" s="17" t="s">
        <v>78</v>
      </c>
    </row>
    <row r="146" s="2" customFormat="1" ht="16.5" customHeight="1">
      <c r="A146" s="38"/>
      <c r="B146" s="39"/>
      <c r="C146" s="219" t="s">
        <v>160</v>
      </c>
      <c r="D146" s="219" t="s">
        <v>120</v>
      </c>
      <c r="E146" s="220" t="s">
        <v>443</v>
      </c>
      <c r="F146" s="221" t="s">
        <v>444</v>
      </c>
      <c r="G146" s="222" t="s">
        <v>426</v>
      </c>
      <c r="H146" s="223">
        <v>1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38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124</v>
      </c>
      <c r="AT146" s="231" t="s">
        <v>120</v>
      </c>
      <c r="AU146" s="231" t="s">
        <v>78</v>
      </c>
      <c r="AY146" s="17" t="s">
        <v>118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78</v>
      </c>
      <c r="BK146" s="232">
        <f>ROUND(I146*H146,2)</f>
        <v>0</v>
      </c>
      <c r="BL146" s="17" t="s">
        <v>124</v>
      </c>
      <c r="BM146" s="231" t="s">
        <v>200</v>
      </c>
    </row>
    <row r="147" s="2" customFormat="1">
      <c r="A147" s="38"/>
      <c r="B147" s="39"/>
      <c r="C147" s="40"/>
      <c r="D147" s="233" t="s">
        <v>126</v>
      </c>
      <c r="E147" s="40"/>
      <c r="F147" s="234" t="s">
        <v>444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126</v>
      </c>
      <c r="AU147" s="17" t="s">
        <v>78</v>
      </c>
    </row>
    <row r="148" s="13" customFormat="1">
      <c r="A148" s="13"/>
      <c r="B148" s="238"/>
      <c r="C148" s="239"/>
      <c r="D148" s="233" t="s">
        <v>128</v>
      </c>
      <c r="E148" s="240" t="s">
        <v>1</v>
      </c>
      <c r="F148" s="241" t="s">
        <v>427</v>
      </c>
      <c r="G148" s="239"/>
      <c r="H148" s="242">
        <v>1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128</v>
      </c>
      <c r="AU148" s="248" t="s">
        <v>78</v>
      </c>
      <c r="AV148" s="13" t="s">
        <v>82</v>
      </c>
      <c r="AW148" s="13" t="s">
        <v>30</v>
      </c>
      <c r="AX148" s="13" t="s">
        <v>78</v>
      </c>
      <c r="AY148" s="248" t="s">
        <v>118</v>
      </c>
    </row>
    <row r="149" s="12" customFormat="1" ht="25.92" customHeight="1">
      <c r="A149" s="12"/>
      <c r="B149" s="203"/>
      <c r="C149" s="204"/>
      <c r="D149" s="205" t="s">
        <v>72</v>
      </c>
      <c r="E149" s="206" t="s">
        <v>445</v>
      </c>
      <c r="F149" s="206" t="s">
        <v>446</v>
      </c>
      <c r="G149" s="204"/>
      <c r="H149" s="204"/>
      <c r="I149" s="207"/>
      <c r="J149" s="208">
        <f>BK149</f>
        <v>0</v>
      </c>
      <c r="K149" s="204"/>
      <c r="L149" s="209"/>
      <c r="M149" s="210"/>
      <c r="N149" s="211"/>
      <c r="O149" s="211"/>
      <c r="P149" s="212">
        <f>SUM(P150:P159)</f>
        <v>0</v>
      </c>
      <c r="Q149" s="211"/>
      <c r="R149" s="212">
        <f>SUM(R150:R159)</f>
        <v>0</v>
      </c>
      <c r="S149" s="211"/>
      <c r="T149" s="213">
        <f>SUM(T150:T159)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78</v>
      </c>
      <c r="AT149" s="215" t="s">
        <v>72</v>
      </c>
      <c r="AU149" s="215" t="s">
        <v>73</v>
      </c>
      <c r="AY149" s="214" t="s">
        <v>118</v>
      </c>
      <c r="BK149" s="216">
        <f>SUM(BK150:BK159)</f>
        <v>0</v>
      </c>
    </row>
    <row r="150" s="2" customFormat="1" ht="16.5" customHeight="1">
      <c r="A150" s="38"/>
      <c r="B150" s="39"/>
      <c r="C150" s="219" t="s">
        <v>166</v>
      </c>
      <c r="D150" s="219" t="s">
        <v>120</v>
      </c>
      <c r="E150" s="220" t="s">
        <v>447</v>
      </c>
      <c r="F150" s="221" t="s">
        <v>448</v>
      </c>
      <c r="G150" s="222" t="s">
        <v>449</v>
      </c>
      <c r="H150" s="223">
        <v>1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38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124</v>
      </c>
      <c r="AT150" s="231" t="s">
        <v>120</v>
      </c>
      <c r="AU150" s="231" t="s">
        <v>78</v>
      </c>
      <c r="AY150" s="17" t="s">
        <v>118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78</v>
      </c>
      <c r="BK150" s="232">
        <f>ROUND(I150*H150,2)</f>
        <v>0</v>
      </c>
      <c r="BL150" s="17" t="s">
        <v>124</v>
      </c>
      <c r="BM150" s="231" t="s">
        <v>213</v>
      </c>
    </row>
    <row r="151" s="2" customFormat="1">
      <c r="A151" s="38"/>
      <c r="B151" s="39"/>
      <c r="C151" s="40"/>
      <c r="D151" s="233" t="s">
        <v>126</v>
      </c>
      <c r="E151" s="40"/>
      <c r="F151" s="234" t="s">
        <v>448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126</v>
      </c>
      <c r="AU151" s="17" t="s">
        <v>78</v>
      </c>
    </row>
    <row r="152" s="2" customFormat="1" ht="24.15" customHeight="1">
      <c r="A152" s="38"/>
      <c r="B152" s="39"/>
      <c r="C152" s="219" t="s">
        <v>171</v>
      </c>
      <c r="D152" s="219" t="s">
        <v>120</v>
      </c>
      <c r="E152" s="220" t="s">
        <v>450</v>
      </c>
      <c r="F152" s="221" t="s">
        <v>451</v>
      </c>
      <c r="G152" s="222" t="s">
        <v>239</v>
      </c>
      <c r="H152" s="223">
        <v>10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38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124</v>
      </c>
      <c r="AT152" s="231" t="s">
        <v>120</v>
      </c>
      <c r="AU152" s="231" t="s">
        <v>78</v>
      </c>
      <c r="AY152" s="17" t="s">
        <v>118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78</v>
      </c>
      <c r="BK152" s="232">
        <f>ROUND(I152*H152,2)</f>
        <v>0</v>
      </c>
      <c r="BL152" s="17" t="s">
        <v>124</v>
      </c>
      <c r="BM152" s="231" t="s">
        <v>226</v>
      </c>
    </row>
    <row r="153" s="2" customFormat="1">
      <c r="A153" s="38"/>
      <c r="B153" s="39"/>
      <c r="C153" s="40"/>
      <c r="D153" s="233" t="s">
        <v>126</v>
      </c>
      <c r="E153" s="40"/>
      <c r="F153" s="234" t="s">
        <v>451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126</v>
      </c>
      <c r="AU153" s="17" t="s">
        <v>78</v>
      </c>
    </row>
    <row r="154" s="2" customFormat="1" ht="24.15" customHeight="1">
      <c r="A154" s="38"/>
      <c r="B154" s="39"/>
      <c r="C154" s="219" t="s">
        <v>176</v>
      </c>
      <c r="D154" s="219" t="s">
        <v>120</v>
      </c>
      <c r="E154" s="220" t="s">
        <v>452</v>
      </c>
      <c r="F154" s="221" t="s">
        <v>453</v>
      </c>
      <c r="G154" s="222" t="s">
        <v>239</v>
      </c>
      <c r="H154" s="223">
        <v>20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38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124</v>
      </c>
      <c r="AT154" s="231" t="s">
        <v>120</v>
      </c>
      <c r="AU154" s="231" t="s">
        <v>78</v>
      </c>
      <c r="AY154" s="17" t="s">
        <v>118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78</v>
      </c>
      <c r="BK154" s="232">
        <f>ROUND(I154*H154,2)</f>
        <v>0</v>
      </c>
      <c r="BL154" s="17" t="s">
        <v>124</v>
      </c>
      <c r="BM154" s="231" t="s">
        <v>236</v>
      </c>
    </row>
    <row r="155" s="2" customFormat="1">
      <c r="A155" s="38"/>
      <c r="B155" s="39"/>
      <c r="C155" s="40"/>
      <c r="D155" s="233" t="s">
        <v>126</v>
      </c>
      <c r="E155" s="40"/>
      <c r="F155" s="234" t="s">
        <v>453</v>
      </c>
      <c r="G155" s="40"/>
      <c r="H155" s="40"/>
      <c r="I155" s="235"/>
      <c r="J155" s="40"/>
      <c r="K155" s="40"/>
      <c r="L155" s="44"/>
      <c r="M155" s="236"/>
      <c r="N155" s="23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126</v>
      </c>
      <c r="AU155" s="17" t="s">
        <v>78</v>
      </c>
    </row>
    <row r="156" s="2" customFormat="1" ht="16.5" customHeight="1">
      <c r="A156" s="38"/>
      <c r="B156" s="39"/>
      <c r="C156" s="219" t="s">
        <v>183</v>
      </c>
      <c r="D156" s="219" t="s">
        <v>120</v>
      </c>
      <c r="E156" s="220" t="s">
        <v>454</v>
      </c>
      <c r="F156" s="221" t="s">
        <v>455</v>
      </c>
      <c r="G156" s="222" t="s">
        <v>239</v>
      </c>
      <c r="H156" s="223">
        <v>50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38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124</v>
      </c>
      <c r="AT156" s="231" t="s">
        <v>120</v>
      </c>
      <c r="AU156" s="231" t="s">
        <v>78</v>
      </c>
      <c r="AY156" s="17" t="s">
        <v>118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78</v>
      </c>
      <c r="BK156" s="232">
        <f>ROUND(I156*H156,2)</f>
        <v>0</v>
      </c>
      <c r="BL156" s="17" t="s">
        <v>124</v>
      </c>
      <c r="BM156" s="231" t="s">
        <v>249</v>
      </c>
    </row>
    <row r="157" s="2" customFormat="1">
      <c r="A157" s="38"/>
      <c r="B157" s="39"/>
      <c r="C157" s="40"/>
      <c r="D157" s="233" t="s">
        <v>126</v>
      </c>
      <c r="E157" s="40"/>
      <c r="F157" s="234" t="s">
        <v>455</v>
      </c>
      <c r="G157" s="40"/>
      <c r="H157" s="40"/>
      <c r="I157" s="235"/>
      <c r="J157" s="40"/>
      <c r="K157" s="40"/>
      <c r="L157" s="44"/>
      <c r="M157" s="236"/>
      <c r="N157" s="23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126</v>
      </c>
      <c r="AU157" s="17" t="s">
        <v>78</v>
      </c>
    </row>
    <row r="158" s="2" customFormat="1" ht="21.75" customHeight="1">
      <c r="A158" s="38"/>
      <c r="B158" s="39"/>
      <c r="C158" s="219" t="s">
        <v>8</v>
      </c>
      <c r="D158" s="219" t="s">
        <v>120</v>
      </c>
      <c r="E158" s="220" t="s">
        <v>456</v>
      </c>
      <c r="F158" s="221" t="s">
        <v>457</v>
      </c>
      <c r="G158" s="222" t="s">
        <v>239</v>
      </c>
      <c r="H158" s="223">
        <v>45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38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124</v>
      </c>
      <c r="AT158" s="231" t="s">
        <v>120</v>
      </c>
      <c r="AU158" s="231" t="s">
        <v>78</v>
      </c>
      <c r="AY158" s="17" t="s">
        <v>118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78</v>
      </c>
      <c r="BK158" s="232">
        <f>ROUND(I158*H158,2)</f>
        <v>0</v>
      </c>
      <c r="BL158" s="17" t="s">
        <v>124</v>
      </c>
      <c r="BM158" s="231" t="s">
        <v>258</v>
      </c>
    </row>
    <row r="159" s="2" customFormat="1">
      <c r="A159" s="38"/>
      <c r="B159" s="39"/>
      <c r="C159" s="40"/>
      <c r="D159" s="233" t="s">
        <v>126</v>
      </c>
      <c r="E159" s="40"/>
      <c r="F159" s="234" t="s">
        <v>457</v>
      </c>
      <c r="G159" s="40"/>
      <c r="H159" s="40"/>
      <c r="I159" s="235"/>
      <c r="J159" s="40"/>
      <c r="K159" s="40"/>
      <c r="L159" s="44"/>
      <c r="M159" s="236"/>
      <c r="N159" s="237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126</v>
      </c>
      <c r="AU159" s="17" t="s">
        <v>78</v>
      </c>
    </row>
    <row r="160" s="12" customFormat="1" ht="25.92" customHeight="1">
      <c r="A160" s="12"/>
      <c r="B160" s="203"/>
      <c r="C160" s="204"/>
      <c r="D160" s="205" t="s">
        <v>72</v>
      </c>
      <c r="E160" s="206" t="s">
        <v>458</v>
      </c>
      <c r="F160" s="206" t="s">
        <v>459</v>
      </c>
      <c r="G160" s="204"/>
      <c r="H160" s="204"/>
      <c r="I160" s="207"/>
      <c r="J160" s="208">
        <f>BK160</f>
        <v>0</v>
      </c>
      <c r="K160" s="204"/>
      <c r="L160" s="209"/>
      <c r="M160" s="210"/>
      <c r="N160" s="211"/>
      <c r="O160" s="211"/>
      <c r="P160" s="212">
        <f>SUM(P161:P174)</f>
        <v>0</v>
      </c>
      <c r="Q160" s="211"/>
      <c r="R160" s="212">
        <f>SUM(R161:R174)</f>
        <v>0</v>
      </c>
      <c r="S160" s="211"/>
      <c r="T160" s="213">
        <f>SUM(T161:T174)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4" t="s">
        <v>78</v>
      </c>
      <c r="AT160" s="215" t="s">
        <v>72</v>
      </c>
      <c r="AU160" s="215" t="s">
        <v>73</v>
      </c>
      <c r="AY160" s="214" t="s">
        <v>118</v>
      </c>
      <c r="BK160" s="216">
        <f>SUM(BK161:BK174)</f>
        <v>0</v>
      </c>
    </row>
    <row r="161" s="2" customFormat="1" ht="16.5" customHeight="1">
      <c r="A161" s="38"/>
      <c r="B161" s="39"/>
      <c r="C161" s="219" t="s">
        <v>193</v>
      </c>
      <c r="D161" s="219" t="s">
        <v>120</v>
      </c>
      <c r="E161" s="220" t="s">
        <v>460</v>
      </c>
      <c r="F161" s="221" t="s">
        <v>461</v>
      </c>
      <c r="G161" s="222" t="s">
        <v>239</v>
      </c>
      <c r="H161" s="223">
        <v>28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38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124</v>
      </c>
      <c r="AT161" s="231" t="s">
        <v>120</v>
      </c>
      <c r="AU161" s="231" t="s">
        <v>78</v>
      </c>
      <c r="AY161" s="17" t="s">
        <v>118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78</v>
      </c>
      <c r="BK161" s="232">
        <f>ROUND(I161*H161,2)</f>
        <v>0</v>
      </c>
      <c r="BL161" s="17" t="s">
        <v>124</v>
      </c>
      <c r="BM161" s="231" t="s">
        <v>266</v>
      </c>
    </row>
    <row r="162" s="2" customFormat="1">
      <c r="A162" s="38"/>
      <c r="B162" s="39"/>
      <c r="C162" s="40"/>
      <c r="D162" s="233" t="s">
        <v>126</v>
      </c>
      <c r="E162" s="40"/>
      <c r="F162" s="234" t="s">
        <v>461</v>
      </c>
      <c r="G162" s="40"/>
      <c r="H162" s="40"/>
      <c r="I162" s="235"/>
      <c r="J162" s="40"/>
      <c r="K162" s="40"/>
      <c r="L162" s="44"/>
      <c r="M162" s="236"/>
      <c r="N162" s="237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126</v>
      </c>
      <c r="AU162" s="17" t="s">
        <v>78</v>
      </c>
    </row>
    <row r="163" s="2" customFormat="1" ht="24.15" customHeight="1">
      <c r="A163" s="38"/>
      <c r="B163" s="39"/>
      <c r="C163" s="219" t="s">
        <v>200</v>
      </c>
      <c r="D163" s="219" t="s">
        <v>120</v>
      </c>
      <c r="E163" s="220" t="s">
        <v>462</v>
      </c>
      <c r="F163" s="221" t="s">
        <v>463</v>
      </c>
      <c r="G163" s="222" t="s">
        <v>355</v>
      </c>
      <c r="H163" s="223">
        <v>1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38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124</v>
      </c>
      <c r="AT163" s="231" t="s">
        <v>120</v>
      </c>
      <c r="AU163" s="231" t="s">
        <v>78</v>
      </c>
      <c r="AY163" s="17" t="s">
        <v>118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78</v>
      </c>
      <c r="BK163" s="232">
        <f>ROUND(I163*H163,2)</f>
        <v>0</v>
      </c>
      <c r="BL163" s="17" t="s">
        <v>124</v>
      </c>
      <c r="BM163" s="231" t="s">
        <v>275</v>
      </c>
    </row>
    <row r="164" s="2" customFormat="1">
      <c r="A164" s="38"/>
      <c r="B164" s="39"/>
      <c r="C164" s="40"/>
      <c r="D164" s="233" t="s">
        <v>126</v>
      </c>
      <c r="E164" s="40"/>
      <c r="F164" s="234" t="s">
        <v>463</v>
      </c>
      <c r="G164" s="40"/>
      <c r="H164" s="40"/>
      <c r="I164" s="235"/>
      <c r="J164" s="40"/>
      <c r="K164" s="40"/>
      <c r="L164" s="44"/>
      <c r="M164" s="236"/>
      <c r="N164" s="237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126</v>
      </c>
      <c r="AU164" s="17" t="s">
        <v>78</v>
      </c>
    </row>
    <row r="165" s="2" customFormat="1" ht="16.5" customHeight="1">
      <c r="A165" s="38"/>
      <c r="B165" s="39"/>
      <c r="C165" s="219" t="s">
        <v>207</v>
      </c>
      <c r="D165" s="219" t="s">
        <v>120</v>
      </c>
      <c r="E165" s="220" t="s">
        <v>464</v>
      </c>
      <c r="F165" s="221" t="s">
        <v>465</v>
      </c>
      <c r="G165" s="222" t="s">
        <v>132</v>
      </c>
      <c r="H165" s="223">
        <v>3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38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124</v>
      </c>
      <c r="AT165" s="231" t="s">
        <v>120</v>
      </c>
      <c r="AU165" s="231" t="s">
        <v>78</v>
      </c>
      <c r="AY165" s="17" t="s">
        <v>118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78</v>
      </c>
      <c r="BK165" s="232">
        <f>ROUND(I165*H165,2)</f>
        <v>0</v>
      </c>
      <c r="BL165" s="17" t="s">
        <v>124</v>
      </c>
      <c r="BM165" s="231" t="s">
        <v>283</v>
      </c>
    </row>
    <row r="166" s="2" customFormat="1">
      <c r="A166" s="38"/>
      <c r="B166" s="39"/>
      <c r="C166" s="40"/>
      <c r="D166" s="233" t="s">
        <v>126</v>
      </c>
      <c r="E166" s="40"/>
      <c r="F166" s="234" t="s">
        <v>465</v>
      </c>
      <c r="G166" s="40"/>
      <c r="H166" s="40"/>
      <c r="I166" s="235"/>
      <c r="J166" s="40"/>
      <c r="K166" s="40"/>
      <c r="L166" s="44"/>
      <c r="M166" s="236"/>
      <c r="N166" s="237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126</v>
      </c>
      <c r="AU166" s="17" t="s">
        <v>78</v>
      </c>
    </row>
    <row r="167" s="2" customFormat="1" ht="16.5" customHeight="1">
      <c r="A167" s="38"/>
      <c r="B167" s="39"/>
      <c r="C167" s="219" t="s">
        <v>213</v>
      </c>
      <c r="D167" s="219" t="s">
        <v>120</v>
      </c>
      <c r="E167" s="220" t="s">
        <v>466</v>
      </c>
      <c r="F167" s="221" t="s">
        <v>467</v>
      </c>
      <c r="G167" s="222" t="s">
        <v>239</v>
      </c>
      <c r="H167" s="223">
        <v>30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38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124</v>
      </c>
      <c r="AT167" s="231" t="s">
        <v>120</v>
      </c>
      <c r="AU167" s="231" t="s">
        <v>78</v>
      </c>
      <c r="AY167" s="17" t="s">
        <v>118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78</v>
      </c>
      <c r="BK167" s="232">
        <f>ROUND(I167*H167,2)</f>
        <v>0</v>
      </c>
      <c r="BL167" s="17" t="s">
        <v>124</v>
      </c>
      <c r="BM167" s="231" t="s">
        <v>292</v>
      </c>
    </row>
    <row r="168" s="2" customFormat="1">
      <c r="A168" s="38"/>
      <c r="B168" s="39"/>
      <c r="C168" s="40"/>
      <c r="D168" s="233" t="s">
        <v>126</v>
      </c>
      <c r="E168" s="40"/>
      <c r="F168" s="234" t="s">
        <v>467</v>
      </c>
      <c r="G168" s="40"/>
      <c r="H168" s="40"/>
      <c r="I168" s="235"/>
      <c r="J168" s="40"/>
      <c r="K168" s="40"/>
      <c r="L168" s="44"/>
      <c r="M168" s="236"/>
      <c r="N168" s="237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126</v>
      </c>
      <c r="AU168" s="17" t="s">
        <v>78</v>
      </c>
    </row>
    <row r="169" s="2" customFormat="1" ht="16.5" customHeight="1">
      <c r="A169" s="38"/>
      <c r="B169" s="39"/>
      <c r="C169" s="219" t="s">
        <v>220</v>
      </c>
      <c r="D169" s="219" t="s">
        <v>120</v>
      </c>
      <c r="E169" s="220" t="s">
        <v>468</v>
      </c>
      <c r="F169" s="221" t="s">
        <v>469</v>
      </c>
      <c r="G169" s="222" t="s">
        <v>239</v>
      </c>
      <c r="H169" s="223">
        <v>28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38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124</v>
      </c>
      <c r="AT169" s="231" t="s">
        <v>120</v>
      </c>
      <c r="AU169" s="231" t="s">
        <v>78</v>
      </c>
      <c r="AY169" s="17" t="s">
        <v>118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78</v>
      </c>
      <c r="BK169" s="232">
        <f>ROUND(I169*H169,2)</f>
        <v>0</v>
      </c>
      <c r="BL169" s="17" t="s">
        <v>124</v>
      </c>
      <c r="BM169" s="231" t="s">
        <v>301</v>
      </c>
    </row>
    <row r="170" s="2" customFormat="1">
      <c r="A170" s="38"/>
      <c r="B170" s="39"/>
      <c r="C170" s="40"/>
      <c r="D170" s="233" t="s">
        <v>126</v>
      </c>
      <c r="E170" s="40"/>
      <c r="F170" s="234" t="s">
        <v>469</v>
      </c>
      <c r="G170" s="40"/>
      <c r="H170" s="40"/>
      <c r="I170" s="235"/>
      <c r="J170" s="40"/>
      <c r="K170" s="40"/>
      <c r="L170" s="44"/>
      <c r="M170" s="236"/>
      <c r="N170" s="237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126</v>
      </c>
      <c r="AU170" s="17" t="s">
        <v>78</v>
      </c>
    </row>
    <row r="171" s="2" customFormat="1" ht="16.5" customHeight="1">
      <c r="A171" s="38"/>
      <c r="B171" s="39"/>
      <c r="C171" s="219" t="s">
        <v>226</v>
      </c>
      <c r="D171" s="219" t="s">
        <v>120</v>
      </c>
      <c r="E171" s="220" t="s">
        <v>470</v>
      </c>
      <c r="F171" s="221" t="s">
        <v>471</v>
      </c>
      <c r="G171" s="222" t="s">
        <v>123</v>
      </c>
      <c r="H171" s="223">
        <v>18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38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124</v>
      </c>
      <c r="AT171" s="231" t="s">
        <v>120</v>
      </c>
      <c r="AU171" s="231" t="s">
        <v>78</v>
      </c>
      <c r="AY171" s="17" t="s">
        <v>118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78</v>
      </c>
      <c r="BK171" s="232">
        <f>ROUND(I171*H171,2)</f>
        <v>0</v>
      </c>
      <c r="BL171" s="17" t="s">
        <v>124</v>
      </c>
      <c r="BM171" s="231" t="s">
        <v>310</v>
      </c>
    </row>
    <row r="172" s="2" customFormat="1">
      <c r="A172" s="38"/>
      <c r="B172" s="39"/>
      <c r="C172" s="40"/>
      <c r="D172" s="233" t="s">
        <v>126</v>
      </c>
      <c r="E172" s="40"/>
      <c r="F172" s="234" t="s">
        <v>471</v>
      </c>
      <c r="G172" s="40"/>
      <c r="H172" s="40"/>
      <c r="I172" s="235"/>
      <c r="J172" s="40"/>
      <c r="K172" s="40"/>
      <c r="L172" s="44"/>
      <c r="M172" s="236"/>
      <c r="N172" s="237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126</v>
      </c>
      <c r="AU172" s="17" t="s">
        <v>78</v>
      </c>
    </row>
    <row r="173" s="2" customFormat="1" ht="33" customHeight="1">
      <c r="A173" s="38"/>
      <c r="B173" s="39"/>
      <c r="C173" s="219" t="s">
        <v>232</v>
      </c>
      <c r="D173" s="219" t="s">
        <v>120</v>
      </c>
      <c r="E173" s="220" t="s">
        <v>472</v>
      </c>
      <c r="F173" s="221" t="s">
        <v>473</v>
      </c>
      <c r="G173" s="222" t="s">
        <v>426</v>
      </c>
      <c r="H173" s="223">
        <v>3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38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124</v>
      </c>
      <c r="AT173" s="231" t="s">
        <v>120</v>
      </c>
      <c r="AU173" s="231" t="s">
        <v>78</v>
      </c>
      <c r="AY173" s="17" t="s">
        <v>118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78</v>
      </c>
      <c r="BK173" s="232">
        <f>ROUND(I173*H173,2)</f>
        <v>0</v>
      </c>
      <c r="BL173" s="17" t="s">
        <v>124</v>
      </c>
      <c r="BM173" s="231" t="s">
        <v>318</v>
      </c>
    </row>
    <row r="174" s="2" customFormat="1">
      <c r="A174" s="38"/>
      <c r="B174" s="39"/>
      <c r="C174" s="40"/>
      <c r="D174" s="233" t="s">
        <v>126</v>
      </c>
      <c r="E174" s="40"/>
      <c r="F174" s="234" t="s">
        <v>473</v>
      </c>
      <c r="G174" s="40"/>
      <c r="H174" s="40"/>
      <c r="I174" s="235"/>
      <c r="J174" s="40"/>
      <c r="K174" s="40"/>
      <c r="L174" s="44"/>
      <c r="M174" s="236"/>
      <c r="N174" s="237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126</v>
      </c>
      <c r="AU174" s="17" t="s">
        <v>78</v>
      </c>
    </row>
    <row r="175" s="12" customFormat="1" ht="25.92" customHeight="1">
      <c r="A175" s="12"/>
      <c r="B175" s="203"/>
      <c r="C175" s="204"/>
      <c r="D175" s="205" t="s">
        <v>72</v>
      </c>
      <c r="E175" s="206" t="s">
        <v>474</v>
      </c>
      <c r="F175" s="206" t="s">
        <v>475</v>
      </c>
      <c r="G175" s="204"/>
      <c r="H175" s="204"/>
      <c r="I175" s="207"/>
      <c r="J175" s="208">
        <f>BK175</f>
        <v>0</v>
      </c>
      <c r="K175" s="204"/>
      <c r="L175" s="209"/>
      <c r="M175" s="210"/>
      <c r="N175" s="211"/>
      <c r="O175" s="211"/>
      <c r="P175" s="212">
        <f>SUM(P176:P183)</f>
        <v>0</v>
      </c>
      <c r="Q175" s="211"/>
      <c r="R175" s="212">
        <f>SUM(R176:R183)</f>
        <v>0</v>
      </c>
      <c r="S175" s="211"/>
      <c r="T175" s="213">
        <f>SUM(T176:T183)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4" t="s">
        <v>78</v>
      </c>
      <c r="AT175" s="215" t="s">
        <v>72</v>
      </c>
      <c r="AU175" s="215" t="s">
        <v>73</v>
      </c>
      <c r="AY175" s="214" t="s">
        <v>118</v>
      </c>
      <c r="BK175" s="216">
        <f>SUM(BK176:BK183)</f>
        <v>0</v>
      </c>
    </row>
    <row r="176" s="2" customFormat="1" ht="16.5" customHeight="1">
      <c r="A176" s="38"/>
      <c r="B176" s="39"/>
      <c r="C176" s="219" t="s">
        <v>236</v>
      </c>
      <c r="D176" s="219" t="s">
        <v>120</v>
      </c>
      <c r="E176" s="220" t="s">
        <v>476</v>
      </c>
      <c r="F176" s="221" t="s">
        <v>477</v>
      </c>
      <c r="G176" s="222" t="s">
        <v>239</v>
      </c>
      <c r="H176" s="223">
        <v>50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38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124</v>
      </c>
      <c r="AT176" s="231" t="s">
        <v>120</v>
      </c>
      <c r="AU176" s="231" t="s">
        <v>78</v>
      </c>
      <c r="AY176" s="17" t="s">
        <v>118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78</v>
      </c>
      <c r="BK176" s="232">
        <f>ROUND(I176*H176,2)</f>
        <v>0</v>
      </c>
      <c r="BL176" s="17" t="s">
        <v>124</v>
      </c>
      <c r="BM176" s="231" t="s">
        <v>326</v>
      </c>
    </row>
    <row r="177" s="2" customFormat="1">
      <c r="A177" s="38"/>
      <c r="B177" s="39"/>
      <c r="C177" s="40"/>
      <c r="D177" s="233" t="s">
        <v>126</v>
      </c>
      <c r="E177" s="40"/>
      <c r="F177" s="234" t="s">
        <v>477</v>
      </c>
      <c r="G177" s="40"/>
      <c r="H177" s="40"/>
      <c r="I177" s="235"/>
      <c r="J177" s="40"/>
      <c r="K177" s="40"/>
      <c r="L177" s="44"/>
      <c r="M177" s="236"/>
      <c r="N177" s="23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126</v>
      </c>
      <c r="AU177" s="17" t="s">
        <v>78</v>
      </c>
    </row>
    <row r="178" s="2" customFormat="1" ht="16.5" customHeight="1">
      <c r="A178" s="38"/>
      <c r="B178" s="39"/>
      <c r="C178" s="219" t="s">
        <v>7</v>
      </c>
      <c r="D178" s="219" t="s">
        <v>120</v>
      </c>
      <c r="E178" s="220" t="s">
        <v>478</v>
      </c>
      <c r="F178" s="221" t="s">
        <v>479</v>
      </c>
      <c r="G178" s="222" t="s">
        <v>239</v>
      </c>
      <c r="H178" s="223">
        <v>70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38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124</v>
      </c>
      <c r="AT178" s="231" t="s">
        <v>120</v>
      </c>
      <c r="AU178" s="231" t="s">
        <v>78</v>
      </c>
      <c r="AY178" s="17" t="s">
        <v>118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78</v>
      </c>
      <c r="BK178" s="232">
        <f>ROUND(I178*H178,2)</f>
        <v>0</v>
      </c>
      <c r="BL178" s="17" t="s">
        <v>124</v>
      </c>
      <c r="BM178" s="231" t="s">
        <v>334</v>
      </c>
    </row>
    <row r="179" s="2" customFormat="1">
      <c r="A179" s="38"/>
      <c r="B179" s="39"/>
      <c r="C179" s="40"/>
      <c r="D179" s="233" t="s">
        <v>126</v>
      </c>
      <c r="E179" s="40"/>
      <c r="F179" s="234" t="s">
        <v>479</v>
      </c>
      <c r="G179" s="40"/>
      <c r="H179" s="40"/>
      <c r="I179" s="235"/>
      <c r="J179" s="40"/>
      <c r="K179" s="40"/>
      <c r="L179" s="44"/>
      <c r="M179" s="236"/>
      <c r="N179" s="237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126</v>
      </c>
      <c r="AU179" s="17" t="s">
        <v>78</v>
      </c>
    </row>
    <row r="180" s="2" customFormat="1" ht="16.5" customHeight="1">
      <c r="A180" s="38"/>
      <c r="B180" s="39"/>
      <c r="C180" s="219" t="s">
        <v>249</v>
      </c>
      <c r="D180" s="219" t="s">
        <v>120</v>
      </c>
      <c r="E180" s="220" t="s">
        <v>480</v>
      </c>
      <c r="F180" s="221" t="s">
        <v>481</v>
      </c>
      <c r="G180" s="222" t="s">
        <v>239</v>
      </c>
      <c r="H180" s="223">
        <v>30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38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124</v>
      </c>
      <c r="AT180" s="231" t="s">
        <v>120</v>
      </c>
      <c r="AU180" s="231" t="s">
        <v>78</v>
      </c>
      <c r="AY180" s="17" t="s">
        <v>118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78</v>
      </c>
      <c r="BK180" s="232">
        <f>ROUND(I180*H180,2)</f>
        <v>0</v>
      </c>
      <c r="BL180" s="17" t="s">
        <v>124</v>
      </c>
      <c r="BM180" s="231" t="s">
        <v>342</v>
      </c>
    </row>
    <row r="181" s="2" customFormat="1">
      <c r="A181" s="38"/>
      <c r="B181" s="39"/>
      <c r="C181" s="40"/>
      <c r="D181" s="233" t="s">
        <v>126</v>
      </c>
      <c r="E181" s="40"/>
      <c r="F181" s="234" t="s">
        <v>481</v>
      </c>
      <c r="G181" s="40"/>
      <c r="H181" s="40"/>
      <c r="I181" s="235"/>
      <c r="J181" s="40"/>
      <c r="K181" s="40"/>
      <c r="L181" s="44"/>
      <c r="M181" s="236"/>
      <c r="N181" s="237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126</v>
      </c>
      <c r="AU181" s="17" t="s">
        <v>78</v>
      </c>
    </row>
    <row r="182" s="2" customFormat="1" ht="16.5" customHeight="1">
      <c r="A182" s="38"/>
      <c r="B182" s="39"/>
      <c r="C182" s="219" t="s">
        <v>254</v>
      </c>
      <c r="D182" s="219" t="s">
        <v>120</v>
      </c>
      <c r="E182" s="220" t="s">
        <v>482</v>
      </c>
      <c r="F182" s="221" t="s">
        <v>483</v>
      </c>
      <c r="G182" s="222" t="s">
        <v>449</v>
      </c>
      <c r="H182" s="223">
        <v>1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38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124</v>
      </c>
      <c r="AT182" s="231" t="s">
        <v>120</v>
      </c>
      <c r="AU182" s="231" t="s">
        <v>78</v>
      </c>
      <c r="AY182" s="17" t="s">
        <v>118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78</v>
      </c>
      <c r="BK182" s="232">
        <f>ROUND(I182*H182,2)</f>
        <v>0</v>
      </c>
      <c r="BL182" s="17" t="s">
        <v>124</v>
      </c>
      <c r="BM182" s="231" t="s">
        <v>352</v>
      </c>
    </row>
    <row r="183" s="2" customFormat="1">
      <c r="A183" s="38"/>
      <c r="B183" s="39"/>
      <c r="C183" s="40"/>
      <c r="D183" s="233" t="s">
        <v>126</v>
      </c>
      <c r="E183" s="40"/>
      <c r="F183" s="234" t="s">
        <v>483</v>
      </c>
      <c r="G183" s="40"/>
      <c r="H183" s="40"/>
      <c r="I183" s="235"/>
      <c r="J183" s="40"/>
      <c r="K183" s="40"/>
      <c r="L183" s="44"/>
      <c r="M183" s="236"/>
      <c r="N183" s="237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126</v>
      </c>
      <c r="AU183" s="17" t="s">
        <v>78</v>
      </c>
    </row>
    <row r="184" s="12" customFormat="1" ht="25.92" customHeight="1">
      <c r="A184" s="12"/>
      <c r="B184" s="203"/>
      <c r="C184" s="204"/>
      <c r="D184" s="205" t="s">
        <v>72</v>
      </c>
      <c r="E184" s="206" t="s">
        <v>484</v>
      </c>
      <c r="F184" s="206" t="s">
        <v>485</v>
      </c>
      <c r="G184" s="204"/>
      <c r="H184" s="204"/>
      <c r="I184" s="207"/>
      <c r="J184" s="208">
        <f>BK184</f>
        <v>0</v>
      </c>
      <c r="K184" s="204"/>
      <c r="L184" s="209"/>
      <c r="M184" s="210"/>
      <c r="N184" s="211"/>
      <c r="O184" s="211"/>
      <c r="P184" s="212">
        <f>SUM(P185:P202)</f>
        <v>0</v>
      </c>
      <c r="Q184" s="211"/>
      <c r="R184" s="212">
        <f>SUM(R185:R202)</f>
        <v>0</v>
      </c>
      <c r="S184" s="211"/>
      <c r="T184" s="213">
        <f>SUM(T185:T202)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78</v>
      </c>
      <c r="AT184" s="215" t="s">
        <v>72</v>
      </c>
      <c r="AU184" s="215" t="s">
        <v>73</v>
      </c>
      <c r="AY184" s="214" t="s">
        <v>118</v>
      </c>
      <c r="BK184" s="216">
        <f>SUM(BK185:BK202)</f>
        <v>0</v>
      </c>
    </row>
    <row r="185" s="2" customFormat="1" ht="16.5" customHeight="1">
      <c r="A185" s="38"/>
      <c r="B185" s="39"/>
      <c r="C185" s="219" t="s">
        <v>258</v>
      </c>
      <c r="D185" s="219" t="s">
        <v>120</v>
      </c>
      <c r="E185" s="220" t="s">
        <v>486</v>
      </c>
      <c r="F185" s="221" t="s">
        <v>487</v>
      </c>
      <c r="G185" s="222" t="s">
        <v>355</v>
      </c>
      <c r="H185" s="223">
        <v>1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38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124</v>
      </c>
      <c r="AT185" s="231" t="s">
        <v>120</v>
      </c>
      <c r="AU185" s="231" t="s">
        <v>78</v>
      </c>
      <c r="AY185" s="17" t="s">
        <v>118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78</v>
      </c>
      <c r="BK185" s="232">
        <f>ROUND(I185*H185,2)</f>
        <v>0</v>
      </c>
      <c r="BL185" s="17" t="s">
        <v>124</v>
      </c>
      <c r="BM185" s="231" t="s">
        <v>361</v>
      </c>
    </row>
    <row r="186" s="2" customFormat="1">
      <c r="A186" s="38"/>
      <c r="B186" s="39"/>
      <c r="C186" s="40"/>
      <c r="D186" s="233" t="s">
        <v>126</v>
      </c>
      <c r="E186" s="40"/>
      <c r="F186" s="234" t="s">
        <v>487</v>
      </c>
      <c r="G186" s="40"/>
      <c r="H186" s="40"/>
      <c r="I186" s="235"/>
      <c r="J186" s="40"/>
      <c r="K186" s="40"/>
      <c r="L186" s="44"/>
      <c r="M186" s="236"/>
      <c r="N186" s="237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126</v>
      </c>
      <c r="AU186" s="17" t="s">
        <v>78</v>
      </c>
    </row>
    <row r="187" s="2" customFormat="1" ht="16.5" customHeight="1">
      <c r="A187" s="38"/>
      <c r="B187" s="39"/>
      <c r="C187" s="219" t="s">
        <v>262</v>
      </c>
      <c r="D187" s="219" t="s">
        <v>120</v>
      </c>
      <c r="E187" s="220" t="s">
        <v>488</v>
      </c>
      <c r="F187" s="221" t="s">
        <v>489</v>
      </c>
      <c r="G187" s="222" t="s">
        <v>490</v>
      </c>
      <c r="H187" s="223">
        <v>36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38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124</v>
      </c>
      <c r="AT187" s="231" t="s">
        <v>120</v>
      </c>
      <c r="AU187" s="231" t="s">
        <v>78</v>
      </c>
      <c r="AY187" s="17" t="s">
        <v>118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78</v>
      </c>
      <c r="BK187" s="232">
        <f>ROUND(I187*H187,2)</f>
        <v>0</v>
      </c>
      <c r="BL187" s="17" t="s">
        <v>124</v>
      </c>
      <c r="BM187" s="231" t="s">
        <v>369</v>
      </c>
    </row>
    <row r="188" s="2" customFormat="1">
      <c r="A188" s="38"/>
      <c r="B188" s="39"/>
      <c r="C188" s="40"/>
      <c r="D188" s="233" t="s">
        <v>126</v>
      </c>
      <c r="E188" s="40"/>
      <c r="F188" s="234" t="s">
        <v>489</v>
      </c>
      <c r="G188" s="40"/>
      <c r="H188" s="40"/>
      <c r="I188" s="235"/>
      <c r="J188" s="40"/>
      <c r="K188" s="40"/>
      <c r="L188" s="44"/>
      <c r="M188" s="236"/>
      <c r="N188" s="237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126</v>
      </c>
      <c r="AU188" s="17" t="s">
        <v>78</v>
      </c>
    </row>
    <row r="189" s="2" customFormat="1" ht="16.5" customHeight="1">
      <c r="A189" s="38"/>
      <c r="B189" s="39"/>
      <c r="C189" s="219" t="s">
        <v>266</v>
      </c>
      <c r="D189" s="219" t="s">
        <v>120</v>
      </c>
      <c r="E189" s="220" t="s">
        <v>491</v>
      </c>
      <c r="F189" s="221" t="s">
        <v>492</v>
      </c>
      <c r="G189" s="222" t="s">
        <v>490</v>
      </c>
      <c r="H189" s="223">
        <v>6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38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124</v>
      </c>
      <c r="AT189" s="231" t="s">
        <v>120</v>
      </c>
      <c r="AU189" s="231" t="s">
        <v>78</v>
      </c>
      <c r="AY189" s="17" t="s">
        <v>118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78</v>
      </c>
      <c r="BK189" s="232">
        <f>ROUND(I189*H189,2)</f>
        <v>0</v>
      </c>
      <c r="BL189" s="17" t="s">
        <v>124</v>
      </c>
      <c r="BM189" s="231" t="s">
        <v>390</v>
      </c>
    </row>
    <row r="190" s="2" customFormat="1">
      <c r="A190" s="38"/>
      <c r="B190" s="39"/>
      <c r="C190" s="40"/>
      <c r="D190" s="233" t="s">
        <v>126</v>
      </c>
      <c r="E190" s="40"/>
      <c r="F190" s="234" t="s">
        <v>492</v>
      </c>
      <c r="G190" s="40"/>
      <c r="H190" s="40"/>
      <c r="I190" s="235"/>
      <c r="J190" s="40"/>
      <c r="K190" s="40"/>
      <c r="L190" s="44"/>
      <c r="M190" s="236"/>
      <c r="N190" s="237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126</v>
      </c>
      <c r="AU190" s="17" t="s">
        <v>78</v>
      </c>
    </row>
    <row r="191" s="2" customFormat="1" ht="16.5" customHeight="1">
      <c r="A191" s="38"/>
      <c r="B191" s="39"/>
      <c r="C191" s="219" t="s">
        <v>271</v>
      </c>
      <c r="D191" s="219" t="s">
        <v>120</v>
      </c>
      <c r="E191" s="220" t="s">
        <v>493</v>
      </c>
      <c r="F191" s="221" t="s">
        <v>494</v>
      </c>
      <c r="G191" s="222" t="s">
        <v>426</v>
      </c>
      <c r="H191" s="223">
        <v>1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38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124</v>
      </c>
      <c r="AT191" s="231" t="s">
        <v>120</v>
      </c>
      <c r="AU191" s="231" t="s">
        <v>78</v>
      </c>
      <c r="AY191" s="17" t="s">
        <v>118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78</v>
      </c>
      <c r="BK191" s="232">
        <f>ROUND(I191*H191,2)</f>
        <v>0</v>
      </c>
      <c r="BL191" s="17" t="s">
        <v>124</v>
      </c>
      <c r="BM191" s="231" t="s">
        <v>401</v>
      </c>
    </row>
    <row r="192" s="2" customFormat="1">
      <c r="A192" s="38"/>
      <c r="B192" s="39"/>
      <c r="C192" s="40"/>
      <c r="D192" s="233" t="s">
        <v>126</v>
      </c>
      <c r="E192" s="40"/>
      <c r="F192" s="234" t="s">
        <v>494</v>
      </c>
      <c r="G192" s="40"/>
      <c r="H192" s="40"/>
      <c r="I192" s="235"/>
      <c r="J192" s="40"/>
      <c r="K192" s="40"/>
      <c r="L192" s="44"/>
      <c r="M192" s="236"/>
      <c r="N192" s="237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126</v>
      </c>
      <c r="AU192" s="17" t="s">
        <v>78</v>
      </c>
    </row>
    <row r="193" s="2" customFormat="1" ht="16.5" customHeight="1">
      <c r="A193" s="38"/>
      <c r="B193" s="39"/>
      <c r="C193" s="219" t="s">
        <v>275</v>
      </c>
      <c r="D193" s="219" t="s">
        <v>120</v>
      </c>
      <c r="E193" s="220" t="s">
        <v>495</v>
      </c>
      <c r="F193" s="221" t="s">
        <v>496</v>
      </c>
      <c r="G193" s="222" t="s">
        <v>490</v>
      </c>
      <c r="H193" s="223">
        <v>2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38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124</v>
      </c>
      <c r="AT193" s="231" t="s">
        <v>120</v>
      </c>
      <c r="AU193" s="231" t="s">
        <v>78</v>
      </c>
      <c r="AY193" s="17" t="s">
        <v>118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78</v>
      </c>
      <c r="BK193" s="232">
        <f>ROUND(I193*H193,2)</f>
        <v>0</v>
      </c>
      <c r="BL193" s="17" t="s">
        <v>124</v>
      </c>
      <c r="BM193" s="231" t="s">
        <v>497</v>
      </c>
    </row>
    <row r="194" s="2" customFormat="1">
      <c r="A194" s="38"/>
      <c r="B194" s="39"/>
      <c r="C194" s="40"/>
      <c r="D194" s="233" t="s">
        <v>126</v>
      </c>
      <c r="E194" s="40"/>
      <c r="F194" s="234" t="s">
        <v>496</v>
      </c>
      <c r="G194" s="40"/>
      <c r="H194" s="40"/>
      <c r="I194" s="235"/>
      <c r="J194" s="40"/>
      <c r="K194" s="40"/>
      <c r="L194" s="44"/>
      <c r="M194" s="236"/>
      <c r="N194" s="237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126</v>
      </c>
      <c r="AU194" s="17" t="s">
        <v>78</v>
      </c>
    </row>
    <row r="195" s="2" customFormat="1" ht="24.15" customHeight="1">
      <c r="A195" s="38"/>
      <c r="B195" s="39"/>
      <c r="C195" s="219" t="s">
        <v>279</v>
      </c>
      <c r="D195" s="219" t="s">
        <v>120</v>
      </c>
      <c r="E195" s="220" t="s">
        <v>498</v>
      </c>
      <c r="F195" s="221" t="s">
        <v>499</v>
      </c>
      <c r="G195" s="222" t="s">
        <v>355</v>
      </c>
      <c r="H195" s="223">
        <v>1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38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124</v>
      </c>
      <c r="AT195" s="231" t="s">
        <v>120</v>
      </c>
      <c r="AU195" s="231" t="s">
        <v>78</v>
      </c>
      <c r="AY195" s="17" t="s">
        <v>118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78</v>
      </c>
      <c r="BK195" s="232">
        <f>ROUND(I195*H195,2)</f>
        <v>0</v>
      </c>
      <c r="BL195" s="17" t="s">
        <v>124</v>
      </c>
      <c r="BM195" s="231" t="s">
        <v>500</v>
      </c>
    </row>
    <row r="196" s="2" customFormat="1">
      <c r="A196" s="38"/>
      <c r="B196" s="39"/>
      <c r="C196" s="40"/>
      <c r="D196" s="233" t="s">
        <v>126</v>
      </c>
      <c r="E196" s="40"/>
      <c r="F196" s="234" t="s">
        <v>499</v>
      </c>
      <c r="G196" s="40"/>
      <c r="H196" s="40"/>
      <c r="I196" s="235"/>
      <c r="J196" s="40"/>
      <c r="K196" s="40"/>
      <c r="L196" s="44"/>
      <c r="M196" s="236"/>
      <c r="N196" s="237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126</v>
      </c>
      <c r="AU196" s="17" t="s">
        <v>78</v>
      </c>
    </row>
    <row r="197" s="2" customFormat="1" ht="16.5" customHeight="1">
      <c r="A197" s="38"/>
      <c r="B197" s="39"/>
      <c r="C197" s="219" t="s">
        <v>283</v>
      </c>
      <c r="D197" s="219" t="s">
        <v>120</v>
      </c>
      <c r="E197" s="220" t="s">
        <v>501</v>
      </c>
      <c r="F197" s="221" t="s">
        <v>502</v>
      </c>
      <c r="G197" s="222" t="s">
        <v>355</v>
      </c>
      <c r="H197" s="223">
        <v>1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38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124</v>
      </c>
      <c r="AT197" s="231" t="s">
        <v>120</v>
      </c>
      <c r="AU197" s="231" t="s">
        <v>78</v>
      </c>
      <c r="AY197" s="17" t="s">
        <v>118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78</v>
      </c>
      <c r="BK197" s="232">
        <f>ROUND(I197*H197,2)</f>
        <v>0</v>
      </c>
      <c r="BL197" s="17" t="s">
        <v>124</v>
      </c>
      <c r="BM197" s="231" t="s">
        <v>503</v>
      </c>
    </row>
    <row r="198" s="2" customFormat="1">
      <c r="A198" s="38"/>
      <c r="B198" s="39"/>
      <c r="C198" s="40"/>
      <c r="D198" s="233" t="s">
        <v>126</v>
      </c>
      <c r="E198" s="40"/>
      <c r="F198" s="234" t="s">
        <v>502</v>
      </c>
      <c r="G198" s="40"/>
      <c r="H198" s="40"/>
      <c r="I198" s="235"/>
      <c r="J198" s="40"/>
      <c r="K198" s="40"/>
      <c r="L198" s="44"/>
      <c r="M198" s="236"/>
      <c r="N198" s="237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126</v>
      </c>
      <c r="AU198" s="17" t="s">
        <v>78</v>
      </c>
    </row>
    <row r="199" s="2" customFormat="1" ht="16.5" customHeight="1">
      <c r="A199" s="38"/>
      <c r="B199" s="39"/>
      <c r="C199" s="219" t="s">
        <v>288</v>
      </c>
      <c r="D199" s="219" t="s">
        <v>120</v>
      </c>
      <c r="E199" s="220" t="s">
        <v>504</v>
      </c>
      <c r="F199" s="221" t="s">
        <v>505</v>
      </c>
      <c r="G199" s="222" t="s">
        <v>490</v>
      </c>
      <c r="H199" s="223">
        <v>5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38</v>
      </c>
      <c r="O199" s="91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124</v>
      </c>
      <c r="AT199" s="231" t="s">
        <v>120</v>
      </c>
      <c r="AU199" s="231" t="s">
        <v>78</v>
      </c>
      <c r="AY199" s="17" t="s">
        <v>118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78</v>
      </c>
      <c r="BK199" s="232">
        <f>ROUND(I199*H199,2)</f>
        <v>0</v>
      </c>
      <c r="BL199" s="17" t="s">
        <v>124</v>
      </c>
      <c r="BM199" s="231" t="s">
        <v>506</v>
      </c>
    </row>
    <row r="200" s="2" customFormat="1">
      <c r="A200" s="38"/>
      <c r="B200" s="39"/>
      <c r="C200" s="40"/>
      <c r="D200" s="233" t="s">
        <v>126</v>
      </c>
      <c r="E200" s="40"/>
      <c r="F200" s="234" t="s">
        <v>505</v>
      </c>
      <c r="G200" s="40"/>
      <c r="H200" s="40"/>
      <c r="I200" s="235"/>
      <c r="J200" s="40"/>
      <c r="K200" s="40"/>
      <c r="L200" s="44"/>
      <c r="M200" s="236"/>
      <c r="N200" s="237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126</v>
      </c>
      <c r="AU200" s="17" t="s">
        <v>78</v>
      </c>
    </row>
    <row r="201" s="2" customFormat="1" ht="16.5" customHeight="1">
      <c r="A201" s="38"/>
      <c r="B201" s="39"/>
      <c r="C201" s="219" t="s">
        <v>292</v>
      </c>
      <c r="D201" s="219" t="s">
        <v>120</v>
      </c>
      <c r="E201" s="220" t="s">
        <v>507</v>
      </c>
      <c r="F201" s="221" t="s">
        <v>508</v>
      </c>
      <c r="G201" s="222" t="s">
        <v>355</v>
      </c>
      <c r="H201" s="223">
        <v>1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38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124</v>
      </c>
      <c r="AT201" s="231" t="s">
        <v>120</v>
      </c>
      <c r="AU201" s="231" t="s">
        <v>78</v>
      </c>
      <c r="AY201" s="17" t="s">
        <v>118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78</v>
      </c>
      <c r="BK201" s="232">
        <f>ROUND(I201*H201,2)</f>
        <v>0</v>
      </c>
      <c r="BL201" s="17" t="s">
        <v>124</v>
      </c>
      <c r="BM201" s="231" t="s">
        <v>509</v>
      </c>
    </row>
    <row r="202" s="2" customFormat="1">
      <c r="A202" s="38"/>
      <c r="B202" s="39"/>
      <c r="C202" s="40"/>
      <c r="D202" s="233" t="s">
        <v>126</v>
      </c>
      <c r="E202" s="40"/>
      <c r="F202" s="234" t="s">
        <v>508</v>
      </c>
      <c r="G202" s="40"/>
      <c r="H202" s="40"/>
      <c r="I202" s="235"/>
      <c r="J202" s="40"/>
      <c r="K202" s="40"/>
      <c r="L202" s="44"/>
      <c r="M202" s="236"/>
      <c r="N202" s="237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126</v>
      </c>
      <c r="AU202" s="17" t="s">
        <v>78</v>
      </c>
    </row>
    <row r="203" s="12" customFormat="1" ht="25.92" customHeight="1">
      <c r="A203" s="12"/>
      <c r="B203" s="203"/>
      <c r="C203" s="204"/>
      <c r="D203" s="205" t="s">
        <v>72</v>
      </c>
      <c r="E203" s="206" t="s">
        <v>510</v>
      </c>
      <c r="F203" s="206" t="s">
        <v>511</v>
      </c>
      <c r="G203" s="204"/>
      <c r="H203" s="204"/>
      <c r="I203" s="207"/>
      <c r="J203" s="208">
        <f>BK203</f>
        <v>0</v>
      </c>
      <c r="K203" s="204"/>
      <c r="L203" s="209"/>
      <c r="M203" s="210"/>
      <c r="N203" s="211"/>
      <c r="O203" s="211"/>
      <c r="P203" s="212">
        <f>SUM(P204:P205)</f>
        <v>0</v>
      </c>
      <c r="Q203" s="211"/>
      <c r="R203" s="212">
        <f>SUM(R204:R205)</f>
        <v>0</v>
      </c>
      <c r="S203" s="211"/>
      <c r="T203" s="213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4" t="s">
        <v>78</v>
      </c>
      <c r="AT203" s="215" t="s">
        <v>72</v>
      </c>
      <c r="AU203" s="215" t="s">
        <v>73</v>
      </c>
      <c r="AY203" s="214" t="s">
        <v>118</v>
      </c>
      <c r="BK203" s="216">
        <f>SUM(BK204:BK205)</f>
        <v>0</v>
      </c>
    </row>
    <row r="204" s="2" customFormat="1" ht="16.5" customHeight="1">
      <c r="A204" s="38"/>
      <c r="B204" s="39"/>
      <c r="C204" s="219" t="s">
        <v>297</v>
      </c>
      <c r="D204" s="219" t="s">
        <v>120</v>
      </c>
      <c r="E204" s="220" t="s">
        <v>512</v>
      </c>
      <c r="F204" s="221" t="s">
        <v>513</v>
      </c>
      <c r="G204" s="222" t="s">
        <v>514</v>
      </c>
      <c r="H204" s="223">
        <v>300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38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124</v>
      </c>
      <c r="AT204" s="231" t="s">
        <v>120</v>
      </c>
      <c r="AU204" s="231" t="s">
        <v>78</v>
      </c>
      <c r="AY204" s="17" t="s">
        <v>118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78</v>
      </c>
      <c r="BK204" s="232">
        <f>ROUND(I204*H204,2)</f>
        <v>0</v>
      </c>
      <c r="BL204" s="17" t="s">
        <v>124</v>
      </c>
      <c r="BM204" s="231" t="s">
        <v>515</v>
      </c>
    </row>
    <row r="205" s="2" customFormat="1">
      <c r="A205" s="38"/>
      <c r="B205" s="39"/>
      <c r="C205" s="40"/>
      <c r="D205" s="233" t="s">
        <v>126</v>
      </c>
      <c r="E205" s="40"/>
      <c r="F205" s="234" t="s">
        <v>513</v>
      </c>
      <c r="G205" s="40"/>
      <c r="H205" s="40"/>
      <c r="I205" s="235"/>
      <c r="J205" s="40"/>
      <c r="K205" s="40"/>
      <c r="L205" s="44"/>
      <c r="M205" s="281"/>
      <c r="N205" s="282"/>
      <c r="O205" s="283"/>
      <c r="P205" s="283"/>
      <c r="Q205" s="283"/>
      <c r="R205" s="283"/>
      <c r="S205" s="283"/>
      <c r="T205" s="284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126</v>
      </c>
      <c r="AU205" s="17" t="s">
        <v>78</v>
      </c>
    </row>
    <row r="206" s="2" customFormat="1" ht="6.96" customHeight="1">
      <c r="A206" s="38"/>
      <c r="B206" s="66"/>
      <c r="C206" s="67"/>
      <c r="D206" s="67"/>
      <c r="E206" s="67"/>
      <c r="F206" s="67"/>
      <c r="G206" s="67"/>
      <c r="H206" s="67"/>
      <c r="I206" s="67"/>
      <c r="J206" s="67"/>
      <c r="K206" s="67"/>
      <c r="L206" s="44"/>
      <c r="M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</row>
  </sheetData>
  <sheetProtection sheet="1" autoFilter="0" formatColumns="0" formatRows="0" objects="1" scenarios="1" spinCount="100000" saltValue="bTxAN9kIXuOllyOROIHWA+Vssr9AdJpno4ec5bug94FIXSVZNIENkjoU7Js/l4S5744+uRlyezi6h5mvnkggqg==" hashValue="n9fqTVBPHOqVWPUDya4j/wEm0fINq+7AlVXaaVxUMbvtRY04g87NdiD3kv3qCqLSdJLzjgKDR3y1hMsOqpxUvQ==" algorithmName="SHA-512" password="CC35"/>
  <autoFilter ref="C125:K20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hidden="1" s="1" customFormat="1" ht="24.96" customHeight="1">
      <c r="B4" s="20"/>
      <c r="D4" s="138" t="s">
        <v>88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Prodloužení tlakové kanalizace v Borkách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89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516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ROUND((SUM(BE123:BE138)),  2)</f>
        <v>0</v>
      </c>
      <c r="G33" s="38"/>
      <c r="H33" s="38"/>
      <c r="I33" s="155">
        <v>0.20999999999999999</v>
      </c>
      <c r="J33" s="154">
        <f>ROUND(((SUM(BE123:BE138))*I33),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39</v>
      </c>
      <c r="F34" s="154">
        <f>ROUND((SUM(BF123:BF138)),  2)</f>
        <v>0</v>
      </c>
      <c r="G34" s="38"/>
      <c r="H34" s="38"/>
      <c r="I34" s="155">
        <v>0.12</v>
      </c>
      <c r="J34" s="154">
        <f>ROUND(((SUM(BF123:BF138))*I34),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ROUND((SUM(BG123:BG138)),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ROUND((SUM(BH123:BH138)),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ROUND((SUM(BI123:BI138)),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Prodloužení tlakové kanalizace v Borkách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89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VON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92</v>
      </c>
      <c r="D94" s="176"/>
      <c r="E94" s="176"/>
      <c r="F94" s="176"/>
      <c r="G94" s="176"/>
      <c r="H94" s="176"/>
      <c r="I94" s="176"/>
      <c r="J94" s="177" t="s">
        <v>93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94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95</v>
      </c>
    </row>
    <row r="97" hidden="1" s="9" customFormat="1" ht="24.96" customHeight="1">
      <c r="A97" s="9"/>
      <c r="B97" s="179"/>
      <c r="C97" s="180"/>
      <c r="D97" s="181" t="s">
        <v>517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518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519</v>
      </c>
      <c r="E99" s="188"/>
      <c r="F99" s="188"/>
      <c r="G99" s="188"/>
      <c r="H99" s="188"/>
      <c r="I99" s="188"/>
      <c r="J99" s="189">
        <f>J130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520</v>
      </c>
      <c r="E100" s="188"/>
      <c r="F100" s="188"/>
      <c r="G100" s="188"/>
      <c r="H100" s="188"/>
      <c r="I100" s="188"/>
      <c r="J100" s="189">
        <f>J133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521</v>
      </c>
      <c r="E101" s="188"/>
      <c r="F101" s="188"/>
      <c r="G101" s="188"/>
      <c r="H101" s="188"/>
      <c r="I101" s="188"/>
      <c r="J101" s="189">
        <f>J136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522</v>
      </c>
      <c r="E102" s="188"/>
      <c r="F102" s="188"/>
      <c r="G102" s="188"/>
      <c r="H102" s="188"/>
      <c r="I102" s="188"/>
      <c r="J102" s="189">
        <f>J137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523</v>
      </c>
      <c r="E103" s="188"/>
      <c r="F103" s="188"/>
      <c r="G103" s="188"/>
      <c r="H103" s="188"/>
      <c r="I103" s="188"/>
      <c r="J103" s="189">
        <f>J138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/>
    <row r="107" hidden="1"/>
    <row r="108" hidden="1"/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103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Prodloužení tlakové kanalizace v Borkách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89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VON - Vedlejší a ostatní náklady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28. 2. 2024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29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IF(E18="","",E18)</f>
        <v>Vyplň údaj</v>
      </c>
      <c r="G120" s="40"/>
      <c r="H120" s="40"/>
      <c r="I120" s="32" t="s">
        <v>31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104</v>
      </c>
      <c r="D122" s="194" t="s">
        <v>58</v>
      </c>
      <c r="E122" s="194" t="s">
        <v>54</v>
      </c>
      <c r="F122" s="194" t="s">
        <v>55</v>
      </c>
      <c r="G122" s="194" t="s">
        <v>105</v>
      </c>
      <c r="H122" s="194" t="s">
        <v>106</v>
      </c>
      <c r="I122" s="194" t="s">
        <v>107</v>
      </c>
      <c r="J122" s="195" t="s">
        <v>93</v>
      </c>
      <c r="K122" s="196" t="s">
        <v>108</v>
      </c>
      <c r="L122" s="197"/>
      <c r="M122" s="100" t="s">
        <v>1</v>
      </c>
      <c r="N122" s="101" t="s">
        <v>37</v>
      </c>
      <c r="O122" s="101" t="s">
        <v>109</v>
      </c>
      <c r="P122" s="101" t="s">
        <v>110</v>
      </c>
      <c r="Q122" s="101" t="s">
        <v>111</v>
      </c>
      <c r="R122" s="101" t="s">
        <v>112</v>
      </c>
      <c r="S122" s="101" t="s">
        <v>113</v>
      </c>
      <c r="T122" s="102" t="s">
        <v>114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115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</f>
        <v>0</v>
      </c>
      <c r="Q123" s="104"/>
      <c r="R123" s="200">
        <f>R124</f>
        <v>0</v>
      </c>
      <c r="S123" s="104"/>
      <c r="T123" s="201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72</v>
      </c>
      <c r="AU123" s="17" t="s">
        <v>95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72</v>
      </c>
      <c r="E124" s="206" t="s">
        <v>524</v>
      </c>
      <c r="F124" s="206" t="s">
        <v>525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P125+P130+P133+SUM(P136:P138)</f>
        <v>0</v>
      </c>
      <c r="Q124" s="211"/>
      <c r="R124" s="212">
        <f>R125+R130+R133+SUM(R136:R138)</f>
        <v>0</v>
      </c>
      <c r="S124" s="211"/>
      <c r="T124" s="213">
        <f>T125+T130+T133+SUM(T136:T138)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150</v>
      </c>
      <c r="AT124" s="215" t="s">
        <v>72</v>
      </c>
      <c r="AU124" s="215" t="s">
        <v>73</v>
      </c>
      <c r="AY124" s="214" t="s">
        <v>118</v>
      </c>
      <c r="BK124" s="216">
        <f>BK125+BK130+BK133+SUM(BK136:BK138)</f>
        <v>0</v>
      </c>
    </row>
    <row r="125" s="12" customFormat="1" ht="22.8" customHeight="1">
      <c r="A125" s="12"/>
      <c r="B125" s="203"/>
      <c r="C125" s="204"/>
      <c r="D125" s="205" t="s">
        <v>72</v>
      </c>
      <c r="E125" s="217" t="s">
        <v>526</v>
      </c>
      <c r="F125" s="217" t="s">
        <v>527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SUM(P126:P129)</f>
        <v>0</v>
      </c>
      <c r="Q125" s="211"/>
      <c r="R125" s="212">
        <f>SUM(R126:R129)</f>
        <v>0</v>
      </c>
      <c r="S125" s="211"/>
      <c r="T125" s="213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150</v>
      </c>
      <c r="AT125" s="215" t="s">
        <v>72</v>
      </c>
      <c r="AU125" s="215" t="s">
        <v>78</v>
      </c>
      <c r="AY125" s="214" t="s">
        <v>118</v>
      </c>
      <c r="BK125" s="216">
        <f>SUM(BK126:BK129)</f>
        <v>0</v>
      </c>
    </row>
    <row r="126" s="2" customFormat="1" ht="16.5" customHeight="1">
      <c r="A126" s="38"/>
      <c r="B126" s="39"/>
      <c r="C126" s="219" t="s">
        <v>78</v>
      </c>
      <c r="D126" s="219" t="s">
        <v>120</v>
      </c>
      <c r="E126" s="220" t="s">
        <v>528</v>
      </c>
      <c r="F126" s="221" t="s">
        <v>529</v>
      </c>
      <c r="G126" s="222" t="s">
        <v>355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38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530</v>
      </c>
      <c r="AT126" s="231" t="s">
        <v>120</v>
      </c>
      <c r="AU126" s="231" t="s">
        <v>82</v>
      </c>
      <c r="AY126" s="17" t="s">
        <v>118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78</v>
      </c>
      <c r="BK126" s="232">
        <f>ROUND(I126*H126,2)</f>
        <v>0</v>
      </c>
      <c r="BL126" s="17" t="s">
        <v>530</v>
      </c>
      <c r="BM126" s="231" t="s">
        <v>531</v>
      </c>
    </row>
    <row r="127" s="2" customFormat="1">
      <c r="A127" s="38"/>
      <c r="B127" s="39"/>
      <c r="C127" s="40"/>
      <c r="D127" s="233" t="s">
        <v>126</v>
      </c>
      <c r="E127" s="40"/>
      <c r="F127" s="234" t="s">
        <v>529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126</v>
      </c>
      <c r="AU127" s="17" t="s">
        <v>82</v>
      </c>
    </row>
    <row r="128" s="2" customFormat="1" ht="24.15" customHeight="1">
      <c r="A128" s="38"/>
      <c r="B128" s="39"/>
      <c r="C128" s="219" t="s">
        <v>82</v>
      </c>
      <c r="D128" s="219" t="s">
        <v>120</v>
      </c>
      <c r="E128" s="220" t="s">
        <v>532</v>
      </c>
      <c r="F128" s="221" t="s">
        <v>533</v>
      </c>
      <c r="G128" s="222" t="s">
        <v>355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38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530</v>
      </c>
      <c r="AT128" s="231" t="s">
        <v>120</v>
      </c>
      <c r="AU128" s="231" t="s">
        <v>82</v>
      </c>
      <c r="AY128" s="17" t="s">
        <v>118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78</v>
      </c>
      <c r="BK128" s="232">
        <f>ROUND(I128*H128,2)</f>
        <v>0</v>
      </c>
      <c r="BL128" s="17" t="s">
        <v>530</v>
      </c>
      <c r="BM128" s="231" t="s">
        <v>534</v>
      </c>
    </row>
    <row r="129" s="2" customFormat="1">
      <c r="A129" s="38"/>
      <c r="B129" s="39"/>
      <c r="C129" s="40"/>
      <c r="D129" s="233" t="s">
        <v>126</v>
      </c>
      <c r="E129" s="40"/>
      <c r="F129" s="234" t="s">
        <v>533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126</v>
      </c>
      <c r="AU129" s="17" t="s">
        <v>82</v>
      </c>
    </row>
    <row r="130" s="12" customFormat="1" ht="22.8" customHeight="1">
      <c r="A130" s="12"/>
      <c r="B130" s="203"/>
      <c r="C130" s="204"/>
      <c r="D130" s="205" t="s">
        <v>72</v>
      </c>
      <c r="E130" s="217" t="s">
        <v>535</v>
      </c>
      <c r="F130" s="217" t="s">
        <v>536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SUM(P131:P132)</f>
        <v>0</v>
      </c>
      <c r="Q130" s="211"/>
      <c r="R130" s="212">
        <f>SUM(R131:R132)</f>
        <v>0</v>
      </c>
      <c r="S130" s="211"/>
      <c r="T130" s="213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150</v>
      </c>
      <c r="AT130" s="215" t="s">
        <v>72</v>
      </c>
      <c r="AU130" s="215" t="s">
        <v>78</v>
      </c>
      <c r="AY130" s="214" t="s">
        <v>118</v>
      </c>
      <c r="BK130" s="216">
        <f>SUM(BK131:BK132)</f>
        <v>0</v>
      </c>
    </row>
    <row r="131" s="2" customFormat="1" ht="24.15" customHeight="1">
      <c r="A131" s="38"/>
      <c r="B131" s="39"/>
      <c r="C131" s="219" t="s">
        <v>139</v>
      </c>
      <c r="D131" s="219" t="s">
        <v>120</v>
      </c>
      <c r="E131" s="220" t="s">
        <v>537</v>
      </c>
      <c r="F131" s="221" t="s">
        <v>538</v>
      </c>
      <c r="G131" s="222" t="s">
        <v>355</v>
      </c>
      <c r="H131" s="223">
        <v>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38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530</v>
      </c>
      <c r="AT131" s="231" t="s">
        <v>120</v>
      </c>
      <c r="AU131" s="231" t="s">
        <v>82</v>
      </c>
      <c r="AY131" s="17" t="s">
        <v>118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78</v>
      </c>
      <c r="BK131" s="232">
        <f>ROUND(I131*H131,2)</f>
        <v>0</v>
      </c>
      <c r="BL131" s="17" t="s">
        <v>530</v>
      </c>
      <c r="BM131" s="231" t="s">
        <v>539</v>
      </c>
    </row>
    <row r="132" s="2" customFormat="1">
      <c r="A132" s="38"/>
      <c r="B132" s="39"/>
      <c r="C132" s="40"/>
      <c r="D132" s="233" t="s">
        <v>126</v>
      </c>
      <c r="E132" s="40"/>
      <c r="F132" s="234" t="s">
        <v>538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126</v>
      </c>
      <c r="AU132" s="17" t="s">
        <v>82</v>
      </c>
    </row>
    <row r="133" s="12" customFormat="1" ht="22.8" customHeight="1">
      <c r="A133" s="12"/>
      <c r="B133" s="203"/>
      <c r="C133" s="204"/>
      <c r="D133" s="205" t="s">
        <v>72</v>
      </c>
      <c r="E133" s="217" t="s">
        <v>540</v>
      </c>
      <c r="F133" s="217" t="s">
        <v>541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SUM(P134:P135)</f>
        <v>0</v>
      </c>
      <c r="Q133" s="211"/>
      <c r="R133" s="212">
        <f>SUM(R134:R135)</f>
        <v>0</v>
      </c>
      <c r="S133" s="211"/>
      <c r="T133" s="213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150</v>
      </c>
      <c r="AT133" s="215" t="s">
        <v>72</v>
      </c>
      <c r="AU133" s="215" t="s">
        <v>78</v>
      </c>
      <c r="AY133" s="214" t="s">
        <v>118</v>
      </c>
      <c r="BK133" s="216">
        <f>SUM(BK134:BK135)</f>
        <v>0</v>
      </c>
    </row>
    <row r="134" s="2" customFormat="1" ht="16.5" customHeight="1">
      <c r="A134" s="38"/>
      <c r="B134" s="39"/>
      <c r="C134" s="219" t="s">
        <v>124</v>
      </c>
      <c r="D134" s="219" t="s">
        <v>120</v>
      </c>
      <c r="E134" s="220" t="s">
        <v>542</v>
      </c>
      <c r="F134" s="221" t="s">
        <v>543</v>
      </c>
      <c r="G134" s="222" t="s">
        <v>355</v>
      </c>
      <c r="H134" s="223">
        <v>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38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530</v>
      </c>
      <c r="AT134" s="231" t="s">
        <v>120</v>
      </c>
      <c r="AU134" s="231" t="s">
        <v>82</v>
      </c>
      <c r="AY134" s="17" t="s">
        <v>118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78</v>
      </c>
      <c r="BK134" s="232">
        <f>ROUND(I134*H134,2)</f>
        <v>0</v>
      </c>
      <c r="BL134" s="17" t="s">
        <v>530</v>
      </c>
      <c r="BM134" s="231" t="s">
        <v>544</v>
      </c>
    </row>
    <row r="135" s="2" customFormat="1">
      <c r="A135" s="38"/>
      <c r="B135" s="39"/>
      <c r="C135" s="40"/>
      <c r="D135" s="233" t="s">
        <v>126</v>
      </c>
      <c r="E135" s="40"/>
      <c r="F135" s="234" t="s">
        <v>543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126</v>
      </c>
      <c r="AU135" s="17" t="s">
        <v>82</v>
      </c>
    </row>
    <row r="136" s="12" customFormat="1" ht="22.8" customHeight="1">
      <c r="A136" s="12"/>
      <c r="B136" s="203"/>
      <c r="C136" s="204"/>
      <c r="D136" s="205" t="s">
        <v>72</v>
      </c>
      <c r="E136" s="217" t="s">
        <v>545</v>
      </c>
      <c r="F136" s="217" t="s">
        <v>546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v>0</v>
      </c>
      <c r="Q136" s="211"/>
      <c r="R136" s="212">
        <v>0</v>
      </c>
      <c r="S136" s="211"/>
      <c r="T136" s="213"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150</v>
      </c>
      <c r="AT136" s="215" t="s">
        <v>72</v>
      </c>
      <c r="AU136" s="215" t="s">
        <v>78</v>
      </c>
      <c r="AY136" s="214" t="s">
        <v>118</v>
      </c>
      <c r="BK136" s="216">
        <v>0</v>
      </c>
    </row>
    <row r="137" s="12" customFormat="1" ht="22.8" customHeight="1">
      <c r="A137" s="12"/>
      <c r="B137" s="203"/>
      <c r="C137" s="204"/>
      <c r="D137" s="205" t="s">
        <v>72</v>
      </c>
      <c r="E137" s="217" t="s">
        <v>547</v>
      </c>
      <c r="F137" s="217" t="s">
        <v>548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v>0</v>
      </c>
      <c r="Q137" s="211"/>
      <c r="R137" s="212">
        <v>0</v>
      </c>
      <c r="S137" s="211"/>
      <c r="T137" s="213"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150</v>
      </c>
      <c r="AT137" s="215" t="s">
        <v>72</v>
      </c>
      <c r="AU137" s="215" t="s">
        <v>78</v>
      </c>
      <c r="AY137" s="214" t="s">
        <v>118</v>
      </c>
      <c r="BK137" s="216">
        <v>0</v>
      </c>
    </row>
    <row r="138" s="12" customFormat="1" ht="22.8" customHeight="1">
      <c r="A138" s="12"/>
      <c r="B138" s="203"/>
      <c r="C138" s="204"/>
      <c r="D138" s="205" t="s">
        <v>72</v>
      </c>
      <c r="E138" s="217" t="s">
        <v>549</v>
      </c>
      <c r="F138" s="217" t="s">
        <v>550</v>
      </c>
      <c r="G138" s="204"/>
      <c r="H138" s="204"/>
      <c r="I138" s="207"/>
      <c r="J138" s="218">
        <f>BK138</f>
        <v>0</v>
      </c>
      <c r="K138" s="204"/>
      <c r="L138" s="209"/>
      <c r="M138" s="285"/>
      <c r="N138" s="286"/>
      <c r="O138" s="286"/>
      <c r="P138" s="287">
        <v>0</v>
      </c>
      <c r="Q138" s="286"/>
      <c r="R138" s="287">
        <v>0</v>
      </c>
      <c r="S138" s="286"/>
      <c r="T138" s="288"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150</v>
      </c>
      <c r="AT138" s="215" t="s">
        <v>72</v>
      </c>
      <c r="AU138" s="215" t="s">
        <v>78</v>
      </c>
      <c r="AY138" s="214" t="s">
        <v>118</v>
      </c>
      <c r="BK138" s="216">
        <v>0</v>
      </c>
    </row>
    <row r="139" s="2" customFormat="1" ht="6.96" customHeight="1">
      <c r="A139" s="38"/>
      <c r="B139" s="66"/>
      <c r="C139" s="67"/>
      <c r="D139" s="67"/>
      <c r="E139" s="67"/>
      <c r="F139" s="67"/>
      <c r="G139" s="67"/>
      <c r="H139" s="67"/>
      <c r="I139" s="67"/>
      <c r="J139" s="67"/>
      <c r="K139" s="67"/>
      <c r="L139" s="44"/>
      <c r="M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</sheetData>
  <sheetProtection sheet="1" autoFilter="0" formatColumns="0" formatRows="0" objects="1" scenarios="1" spinCount="100000" saltValue="MEf8GGv9BsQUqVdJNBZorn6eOFVxKi9SwhMwRhPLHqSN8yoJYpxCdmvZBLBZkTrmDA+w9olF3oyrSjY4oD/wJg==" hashValue="1+6d5aw+J7OmOlbiv+qZc3NQOlrPoFwUQOGzrJcno084mXDXv/L7fyy4Q7D/5f3IbbTcKuPi3pvFaEGxcqG/8A==" algorithmName="SHA-512" password="CC35"/>
  <autoFilter ref="C122:K13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2024-03-01T06:39:21Z</dcterms:created>
  <dcterms:modified xsi:type="dcterms:W3CDTF">2024-03-01T06:39:25Z</dcterms:modified>
</cp:coreProperties>
</file>