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Etapa 1" sheetId="2" r:id="rId2"/>
    <sheet name="2 - Etapa 2" sheetId="3" r:id="rId3"/>
    <sheet name="3 - Etapa 3" sheetId="4" r:id="rId4"/>
    <sheet name="4 - Etapa 4" sheetId="5" r:id="rId5"/>
    <sheet name="5 - Etapa 5" sheetId="6" r:id="rId6"/>
    <sheet name="Pokyny pro vyplnění" sheetId="7" r:id="rId7"/>
  </sheets>
  <definedNames>
    <definedName name="_xlnm.Print_Area" localSheetId="0">'Rekapitulace stavby'!$D$4:$AO$36,'Rekapitulace stavby'!$C$42:$AQ$60</definedName>
    <definedName name="_xlnm.Print_Titles" localSheetId="0">'Rekapitulace stavby'!$52:$52</definedName>
    <definedName name="_xlnm._FilterDatabase" localSheetId="1" hidden="1">'1 - Etapa 1'!$C$94:$K$461</definedName>
    <definedName name="_xlnm.Print_Area" localSheetId="1">'1 - Etapa 1'!$C$4:$J$39,'1 - Etapa 1'!$C$45:$J$76,'1 - Etapa 1'!$C$82:$K$461</definedName>
    <definedName name="_xlnm.Print_Titles" localSheetId="1">'1 - Etapa 1'!$94:$94</definedName>
    <definedName name="_xlnm._FilterDatabase" localSheetId="2" hidden="1">'2 - Etapa 2'!$C$94:$K$448</definedName>
    <definedName name="_xlnm.Print_Area" localSheetId="2">'2 - Etapa 2'!$C$4:$J$39,'2 - Etapa 2'!$C$45:$J$76,'2 - Etapa 2'!$C$82:$K$448</definedName>
    <definedName name="_xlnm.Print_Titles" localSheetId="2">'2 - Etapa 2'!$94:$94</definedName>
    <definedName name="_xlnm._FilterDatabase" localSheetId="3" hidden="1">'3 - Etapa 3'!$C$92:$K$349</definedName>
    <definedName name="_xlnm.Print_Area" localSheetId="3">'3 - Etapa 3'!$C$4:$J$39,'3 - Etapa 3'!$C$45:$J$74,'3 - Etapa 3'!$C$80:$K$349</definedName>
    <definedName name="_xlnm.Print_Titles" localSheetId="3">'3 - Etapa 3'!$92:$92</definedName>
    <definedName name="_xlnm._FilterDatabase" localSheetId="4" hidden="1">'4 - Etapa 4'!$C$92:$K$311</definedName>
    <definedName name="_xlnm.Print_Area" localSheetId="4">'4 - Etapa 4'!$C$4:$J$39,'4 - Etapa 4'!$C$45:$J$74,'4 - Etapa 4'!$C$80:$K$311</definedName>
    <definedName name="_xlnm.Print_Titles" localSheetId="4">'4 - Etapa 4'!$92:$92</definedName>
    <definedName name="_xlnm._FilterDatabase" localSheetId="5" hidden="1">'5 - Etapa 5'!$C$91:$K$397</definedName>
    <definedName name="_xlnm.Print_Area" localSheetId="5">'5 - Etapa 5'!$C$4:$J$39,'5 - Etapa 5'!$C$45:$J$73,'5 - Etapa 5'!$C$79:$K$397</definedName>
    <definedName name="_xlnm.Print_Titles" localSheetId="5">'5 - Etapa 5'!$91:$91</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J37"/>
  <c r="J36"/>
  <c i="1" r="AY59"/>
  <c i="6" r="J35"/>
  <c i="1" r="AX59"/>
  <c i="6"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90"/>
  <c r="BH390"/>
  <c r="BG390"/>
  <c r="BE390"/>
  <c r="T390"/>
  <c r="R390"/>
  <c r="P390"/>
  <c r="BI389"/>
  <c r="BH389"/>
  <c r="BG389"/>
  <c r="BE389"/>
  <c r="T389"/>
  <c r="R389"/>
  <c r="P389"/>
  <c r="BI388"/>
  <c r="BH388"/>
  <c r="BG388"/>
  <c r="BE388"/>
  <c r="T388"/>
  <c r="R388"/>
  <c r="P388"/>
  <c r="BI387"/>
  <c r="BH387"/>
  <c r="BG387"/>
  <c r="BE387"/>
  <c r="T387"/>
  <c r="R387"/>
  <c r="P387"/>
  <c r="BI384"/>
  <c r="BH384"/>
  <c r="BG384"/>
  <c r="BE384"/>
  <c r="T384"/>
  <c r="R384"/>
  <c r="P384"/>
  <c r="BI383"/>
  <c r="BH383"/>
  <c r="BG383"/>
  <c r="BE383"/>
  <c r="T383"/>
  <c r="R383"/>
  <c r="P383"/>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69"/>
  <c r="BH369"/>
  <c r="BG369"/>
  <c r="BE369"/>
  <c r="T369"/>
  <c r="R369"/>
  <c r="P369"/>
  <c r="BI366"/>
  <c r="BH366"/>
  <c r="BG366"/>
  <c r="BE366"/>
  <c r="T366"/>
  <c r="R366"/>
  <c r="P366"/>
  <c r="BI361"/>
  <c r="BH361"/>
  <c r="BG361"/>
  <c r="BE361"/>
  <c r="T361"/>
  <c r="R361"/>
  <c r="P361"/>
  <c r="BI358"/>
  <c r="BH358"/>
  <c r="BG358"/>
  <c r="BE358"/>
  <c r="T358"/>
  <c r="R358"/>
  <c r="P358"/>
  <c r="BI354"/>
  <c r="BH354"/>
  <c r="BG354"/>
  <c r="BE354"/>
  <c r="T354"/>
  <c r="R354"/>
  <c r="P354"/>
  <c r="BI351"/>
  <c r="BH351"/>
  <c r="BG351"/>
  <c r="BE351"/>
  <c r="T351"/>
  <c r="R351"/>
  <c r="P351"/>
  <c r="BI346"/>
  <c r="BH346"/>
  <c r="BG346"/>
  <c r="BE346"/>
  <c r="T346"/>
  <c r="R346"/>
  <c r="P346"/>
  <c r="BI344"/>
  <c r="BH344"/>
  <c r="BG344"/>
  <c r="BE344"/>
  <c r="T344"/>
  <c r="R344"/>
  <c r="P344"/>
  <c r="BI339"/>
  <c r="BH339"/>
  <c r="BG339"/>
  <c r="BE339"/>
  <c r="T339"/>
  <c r="R339"/>
  <c r="P339"/>
  <c r="BI337"/>
  <c r="BH337"/>
  <c r="BG337"/>
  <c r="BE337"/>
  <c r="T337"/>
  <c r="R337"/>
  <c r="P337"/>
  <c r="BI336"/>
  <c r="BH336"/>
  <c r="BG336"/>
  <c r="BE336"/>
  <c r="T336"/>
  <c r="R336"/>
  <c r="P336"/>
  <c r="BI335"/>
  <c r="BH335"/>
  <c r="BG335"/>
  <c r="BE335"/>
  <c r="T335"/>
  <c r="R335"/>
  <c r="P335"/>
  <c r="BI332"/>
  <c r="BH332"/>
  <c r="BG332"/>
  <c r="BE332"/>
  <c r="T332"/>
  <c r="R332"/>
  <c r="P332"/>
  <c r="BI329"/>
  <c r="BH329"/>
  <c r="BG329"/>
  <c r="BE329"/>
  <c r="T329"/>
  <c r="R329"/>
  <c r="P329"/>
  <c r="BI324"/>
  <c r="BH324"/>
  <c r="BG324"/>
  <c r="BE324"/>
  <c r="T324"/>
  <c r="R324"/>
  <c r="P324"/>
  <c r="BI317"/>
  <c r="BH317"/>
  <c r="BG317"/>
  <c r="BE317"/>
  <c r="T317"/>
  <c r="R317"/>
  <c r="P317"/>
  <c r="BI310"/>
  <c r="BH310"/>
  <c r="BG310"/>
  <c r="BE310"/>
  <c r="T310"/>
  <c r="R310"/>
  <c r="P310"/>
  <c r="BI308"/>
  <c r="BH308"/>
  <c r="BG308"/>
  <c r="BE308"/>
  <c r="T308"/>
  <c r="R308"/>
  <c r="P308"/>
  <c r="BI306"/>
  <c r="BH306"/>
  <c r="BG306"/>
  <c r="BE306"/>
  <c r="T306"/>
  <c r="R306"/>
  <c r="P306"/>
  <c r="BI301"/>
  <c r="BH301"/>
  <c r="BG301"/>
  <c r="BE301"/>
  <c r="T301"/>
  <c r="R301"/>
  <c r="P301"/>
  <c r="BI299"/>
  <c r="BH299"/>
  <c r="BG299"/>
  <c r="BE299"/>
  <c r="T299"/>
  <c r="R299"/>
  <c r="P299"/>
  <c r="BI295"/>
  <c r="BH295"/>
  <c r="BG295"/>
  <c r="BE295"/>
  <c r="T295"/>
  <c r="R295"/>
  <c r="P295"/>
  <c r="BI293"/>
  <c r="BH293"/>
  <c r="BG293"/>
  <c r="BE293"/>
  <c r="T293"/>
  <c r="R293"/>
  <c r="P293"/>
  <c r="BI287"/>
  <c r="BH287"/>
  <c r="BG287"/>
  <c r="BE287"/>
  <c r="T287"/>
  <c r="R287"/>
  <c r="P287"/>
  <c r="BI279"/>
  <c r="BH279"/>
  <c r="BG279"/>
  <c r="BE279"/>
  <c r="T279"/>
  <c r="R279"/>
  <c r="P279"/>
  <c r="BI275"/>
  <c r="BH275"/>
  <c r="BG275"/>
  <c r="BE275"/>
  <c r="T275"/>
  <c r="R275"/>
  <c r="P275"/>
  <c r="BI270"/>
  <c r="BH270"/>
  <c r="BG270"/>
  <c r="BE270"/>
  <c r="T270"/>
  <c r="R270"/>
  <c r="P270"/>
  <c r="BI267"/>
  <c r="BH267"/>
  <c r="BG267"/>
  <c r="BE267"/>
  <c r="T267"/>
  <c r="R267"/>
  <c r="P267"/>
  <c r="BI265"/>
  <c r="BH265"/>
  <c r="BG265"/>
  <c r="BE265"/>
  <c r="T265"/>
  <c r="R265"/>
  <c r="P265"/>
  <c r="BI263"/>
  <c r="BH263"/>
  <c r="BG263"/>
  <c r="BE263"/>
  <c r="T263"/>
  <c r="R263"/>
  <c r="P263"/>
  <c r="BI248"/>
  <c r="BH248"/>
  <c r="BG248"/>
  <c r="BE248"/>
  <c r="T248"/>
  <c r="R248"/>
  <c r="P248"/>
  <c r="BI232"/>
  <c r="BH232"/>
  <c r="BG232"/>
  <c r="BE232"/>
  <c r="T232"/>
  <c r="R232"/>
  <c r="P232"/>
  <c r="BI223"/>
  <c r="BH223"/>
  <c r="BG223"/>
  <c r="BE223"/>
  <c r="T223"/>
  <c r="R223"/>
  <c r="P223"/>
  <c r="BI213"/>
  <c r="BH213"/>
  <c r="BG213"/>
  <c r="BE213"/>
  <c r="T213"/>
  <c r="R213"/>
  <c r="P213"/>
  <c r="BI203"/>
  <c r="BH203"/>
  <c r="BG203"/>
  <c r="BE203"/>
  <c r="T203"/>
  <c r="R203"/>
  <c r="P203"/>
  <c r="BI193"/>
  <c r="BH193"/>
  <c r="BG193"/>
  <c r="BE193"/>
  <c r="T193"/>
  <c r="R193"/>
  <c r="P193"/>
  <c r="BI192"/>
  <c r="BH192"/>
  <c r="BG192"/>
  <c r="BE192"/>
  <c r="T192"/>
  <c r="R192"/>
  <c r="P192"/>
  <c r="BI190"/>
  <c r="BH190"/>
  <c r="BG190"/>
  <c r="BE190"/>
  <c r="T190"/>
  <c r="R190"/>
  <c r="P190"/>
  <c r="BI179"/>
  <c r="BH179"/>
  <c r="BG179"/>
  <c r="BE179"/>
  <c r="T179"/>
  <c r="R179"/>
  <c r="P179"/>
  <c r="BI177"/>
  <c r="BH177"/>
  <c r="BG177"/>
  <c r="BE177"/>
  <c r="T177"/>
  <c r="R177"/>
  <c r="P177"/>
  <c r="BI170"/>
  <c r="BH170"/>
  <c r="BG170"/>
  <c r="BE170"/>
  <c r="T170"/>
  <c r="R170"/>
  <c r="P170"/>
  <c r="BI168"/>
  <c r="BH168"/>
  <c r="BG168"/>
  <c r="BE168"/>
  <c r="T168"/>
  <c r="R168"/>
  <c r="P168"/>
  <c r="BI152"/>
  <c r="BH152"/>
  <c r="BG152"/>
  <c r="BE152"/>
  <c r="T152"/>
  <c r="R152"/>
  <c r="P152"/>
  <c r="BI151"/>
  <c r="BH151"/>
  <c r="BG151"/>
  <c r="BE151"/>
  <c r="T151"/>
  <c r="R151"/>
  <c r="P151"/>
  <c r="BI135"/>
  <c r="BH135"/>
  <c r="BG135"/>
  <c r="BE135"/>
  <c r="T135"/>
  <c r="R135"/>
  <c r="P135"/>
  <c r="BI131"/>
  <c r="BH131"/>
  <c r="BG131"/>
  <c r="BE131"/>
  <c r="T131"/>
  <c r="R131"/>
  <c r="P131"/>
  <c r="BI129"/>
  <c r="BH129"/>
  <c r="BG129"/>
  <c r="BE129"/>
  <c r="T129"/>
  <c r="R129"/>
  <c r="P129"/>
  <c r="BI127"/>
  <c r="BH127"/>
  <c r="BG127"/>
  <c r="BE127"/>
  <c r="T127"/>
  <c r="R127"/>
  <c r="P127"/>
  <c r="BI124"/>
  <c r="BH124"/>
  <c r="BG124"/>
  <c r="BE124"/>
  <c r="T124"/>
  <c r="R124"/>
  <c r="P124"/>
  <c r="BI122"/>
  <c r="BH122"/>
  <c r="BG122"/>
  <c r="BE122"/>
  <c r="T122"/>
  <c r="R122"/>
  <c r="P122"/>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09"/>
  <c r="BH109"/>
  <c r="BG109"/>
  <c r="BE109"/>
  <c r="T109"/>
  <c r="R109"/>
  <c r="P109"/>
  <c r="BI107"/>
  <c r="BH107"/>
  <c r="BG107"/>
  <c r="BE107"/>
  <c r="T107"/>
  <c r="R107"/>
  <c r="P107"/>
  <c r="BI105"/>
  <c r="BH105"/>
  <c r="BG105"/>
  <c r="BE105"/>
  <c r="T105"/>
  <c r="R105"/>
  <c r="P105"/>
  <c r="BI103"/>
  <c r="BH103"/>
  <c r="BG103"/>
  <c r="BE103"/>
  <c r="T103"/>
  <c r="R103"/>
  <c r="P103"/>
  <c r="BI100"/>
  <c r="BH100"/>
  <c r="BG100"/>
  <c r="BE100"/>
  <c r="T100"/>
  <c r="R100"/>
  <c r="P100"/>
  <c r="BI96"/>
  <c r="BH96"/>
  <c r="BG96"/>
  <c r="BE96"/>
  <c r="T96"/>
  <c r="R96"/>
  <c r="P96"/>
  <c r="J88"/>
  <c r="F88"/>
  <c r="F86"/>
  <c r="E84"/>
  <c r="J54"/>
  <c r="F54"/>
  <c r="F52"/>
  <c r="E50"/>
  <c r="J24"/>
  <c r="E24"/>
  <c r="J89"/>
  <c r="J23"/>
  <c r="J18"/>
  <c r="E18"/>
  <c r="F89"/>
  <c r="J17"/>
  <c r="J12"/>
  <c r="J86"/>
  <c r="E7"/>
  <c r="E82"/>
  <c i="5" r="J37"/>
  <c r="J36"/>
  <c i="1" r="AY58"/>
  <c i="5" r="J35"/>
  <c i="1" r="AX58"/>
  <c i="5"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299"/>
  <c r="BH299"/>
  <c r="BG299"/>
  <c r="BE299"/>
  <c r="T299"/>
  <c r="R299"/>
  <c r="P299"/>
  <c r="BI297"/>
  <c r="BH297"/>
  <c r="BG297"/>
  <c r="BE297"/>
  <c r="T297"/>
  <c r="R297"/>
  <c r="P297"/>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3"/>
  <c r="BH283"/>
  <c r="BG283"/>
  <c r="BE283"/>
  <c r="T283"/>
  <c r="R283"/>
  <c r="P283"/>
  <c r="BI279"/>
  <c r="BH279"/>
  <c r="BG279"/>
  <c r="BE279"/>
  <c r="T279"/>
  <c r="R279"/>
  <c r="P279"/>
  <c r="BI276"/>
  <c r="BH276"/>
  <c r="BG276"/>
  <c r="BE276"/>
  <c r="T276"/>
  <c r="R276"/>
  <c r="P276"/>
  <c r="BI274"/>
  <c r="BH274"/>
  <c r="BG274"/>
  <c r="BE274"/>
  <c r="T274"/>
  <c r="R274"/>
  <c r="P274"/>
  <c r="BI272"/>
  <c r="BH272"/>
  <c r="BG272"/>
  <c r="BE272"/>
  <c r="T272"/>
  <c r="R272"/>
  <c r="P272"/>
  <c r="BI270"/>
  <c r="BH270"/>
  <c r="BG270"/>
  <c r="BE270"/>
  <c r="T270"/>
  <c r="R270"/>
  <c r="P270"/>
  <c r="BI268"/>
  <c r="BH268"/>
  <c r="BG268"/>
  <c r="BE268"/>
  <c r="T268"/>
  <c r="R268"/>
  <c r="P268"/>
  <c r="BI266"/>
  <c r="BH266"/>
  <c r="BG266"/>
  <c r="BE266"/>
  <c r="T266"/>
  <c r="R266"/>
  <c r="P266"/>
  <c r="BI263"/>
  <c r="BH263"/>
  <c r="BG263"/>
  <c r="BE263"/>
  <c r="T263"/>
  <c r="R263"/>
  <c r="P263"/>
  <c r="BI260"/>
  <c r="BH260"/>
  <c r="BG260"/>
  <c r="BE260"/>
  <c r="T260"/>
  <c r="R260"/>
  <c r="P260"/>
  <c r="BI256"/>
  <c r="BH256"/>
  <c r="BG256"/>
  <c r="BE256"/>
  <c r="T256"/>
  <c r="R256"/>
  <c r="P256"/>
  <c r="BI253"/>
  <c r="BH253"/>
  <c r="BG253"/>
  <c r="BE253"/>
  <c r="T253"/>
  <c r="R253"/>
  <c r="P253"/>
  <c r="BI250"/>
  <c r="BH250"/>
  <c r="BG250"/>
  <c r="BE250"/>
  <c r="T250"/>
  <c r="R250"/>
  <c r="P250"/>
  <c r="BI247"/>
  <c r="BH247"/>
  <c r="BG247"/>
  <c r="BE247"/>
  <c r="T247"/>
  <c r="R247"/>
  <c r="P247"/>
  <c r="BI245"/>
  <c r="BH245"/>
  <c r="BG245"/>
  <c r="BE245"/>
  <c r="T245"/>
  <c r="R245"/>
  <c r="P245"/>
  <c r="BI241"/>
  <c r="BH241"/>
  <c r="BG241"/>
  <c r="BE241"/>
  <c r="T241"/>
  <c r="R241"/>
  <c r="P241"/>
  <c r="BI238"/>
  <c r="BH238"/>
  <c r="BG238"/>
  <c r="BE238"/>
  <c r="T238"/>
  <c r="R238"/>
  <c r="P238"/>
  <c r="BI236"/>
  <c r="BH236"/>
  <c r="BG236"/>
  <c r="BE236"/>
  <c r="T236"/>
  <c r="R236"/>
  <c r="P236"/>
  <c r="BI233"/>
  <c r="BH233"/>
  <c r="BG233"/>
  <c r="BE233"/>
  <c r="T233"/>
  <c r="R233"/>
  <c r="P233"/>
  <c r="BI231"/>
  <c r="BH231"/>
  <c r="BG231"/>
  <c r="BE231"/>
  <c r="T231"/>
  <c r="R231"/>
  <c r="P231"/>
  <c r="BI227"/>
  <c r="BH227"/>
  <c r="BG227"/>
  <c r="BE227"/>
  <c r="T227"/>
  <c r="R227"/>
  <c r="P227"/>
  <c r="BI225"/>
  <c r="BH225"/>
  <c r="BG225"/>
  <c r="BE225"/>
  <c r="T225"/>
  <c r="R225"/>
  <c r="P225"/>
  <c r="BI218"/>
  <c r="BH218"/>
  <c r="BG218"/>
  <c r="BE218"/>
  <c r="T218"/>
  <c r="R218"/>
  <c r="P218"/>
  <c r="BI212"/>
  <c r="BH212"/>
  <c r="BG212"/>
  <c r="BE212"/>
  <c r="T212"/>
  <c r="R212"/>
  <c r="P212"/>
  <c r="BI205"/>
  <c r="BH205"/>
  <c r="BG205"/>
  <c r="BE205"/>
  <c r="T205"/>
  <c r="R205"/>
  <c r="P205"/>
  <c r="BI197"/>
  <c r="BH197"/>
  <c r="BG197"/>
  <c r="BE197"/>
  <c r="T197"/>
  <c r="R197"/>
  <c r="P197"/>
  <c r="BI189"/>
  <c r="BH189"/>
  <c r="BG189"/>
  <c r="BE189"/>
  <c r="T189"/>
  <c r="R189"/>
  <c r="P189"/>
  <c r="BI181"/>
  <c r="BH181"/>
  <c r="BG181"/>
  <c r="BE181"/>
  <c r="T181"/>
  <c r="R181"/>
  <c r="P181"/>
  <c r="BI180"/>
  <c r="BH180"/>
  <c r="BG180"/>
  <c r="BE180"/>
  <c r="T180"/>
  <c r="R180"/>
  <c r="P180"/>
  <c r="BI178"/>
  <c r="BH178"/>
  <c r="BG178"/>
  <c r="BE178"/>
  <c r="T178"/>
  <c r="R178"/>
  <c r="P178"/>
  <c r="BI169"/>
  <c r="BH169"/>
  <c r="BG169"/>
  <c r="BE169"/>
  <c r="T169"/>
  <c r="R169"/>
  <c r="P169"/>
  <c r="BI167"/>
  <c r="BH167"/>
  <c r="BG167"/>
  <c r="BE167"/>
  <c r="T167"/>
  <c r="R167"/>
  <c r="P167"/>
  <c r="BI165"/>
  <c r="BH165"/>
  <c r="BG165"/>
  <c r="BE165"/>
  <c r="T165"/>
  <c r="R165"/>
  <c r="P165"/>
  <c r="BI163"/>
  <c r="BH163"/>
  <c r="BG163"/>
  <c r="BE163"/>
  <c r="T163"/>
  <c r="R163"/>
  <c r="P163"/>
  <c r="BI156"/>
  <c r="BH156"/>
  <c r="BG156"/>
  <c r="BE156"/>
  <c r="T156"/>
  <c r="R156"/>
  <c r="P156"/>
  <c r="BI154"/>
  <c r="BH154"/>
  <c r="BG154"/>
  <c r="BE154"/>
  <c r="T154"/>
  <c r="R154"/>
  <c r="P154"/>
  <c r="BI153"/>
  <c r="BH153"/>
  <c r="BG153"/>
  <c r="BE153"/>
  <c r="T153"/>
  <c r="R153"/>
  <c r="P153"/>
  <c r="BI151"/>
  <c r="BH151"/>
  <c r="BG151"/>
  <c r="BE151"/>
  <c r="T151"/>
  <c r="R151"/>
  <c r="P151"/>
  <c r="BI147"/>
  <c r="BH147"/>
  <c r="BG147"/>
  <c r="BE147"/>
  <c r="T147"/>
  <c r="T146"/>
  <c r="R147"/>
  <c r="R146"/>
  <c r="P147"/>
  <c r="P146"/>
  <c r="BI144"/>
  <c r="BH144"/>
  <c r="BG144"/>
  <c r="BE144"/>
  <c r="T144"/>
  <c r="R144"/>
  <c r="P144"/>
  <c r="BI142"/>
  <c r="BH142"/>
  <c r="BG142"/>
  <c r="BE142"/>
  <c r="T142"/>
  <c r="R142"/>
  <c r="P142"/>
  <c r="BI140"/>
  <c r="BH140"/>
  <c r="BG140"/>
  <c r="BE140"/>
  <c r="T140"/>
  <c r="R140"/>
  <c r="P140"/>
  <c r="BI137"/>
  <c r="BH137"/>
  <c r="BG137"/>
  <c r="BE137"/>
  <c r="T137"/>
  <c r="R137"/>
  <c r="P137"/>
  <c r="BI135"/>
  <c r="BH135"/>
  <c r="BG135"/>
  <c r="BE135"/>
  <c r="T135"/>
  <c r="R135"/>
  <c r="P135"/>
  <c r="BI133"/>
  <c r="BH133"/>
  <c r="BG133"/>
  <c r="BE133"/>
  <c r="T133"/>
  <c r="R133"/>
  <c r="P133"/>
  <c r="BI128"/>
  <c r="BH128"/>
  <c r="BG128"/>
  <c r="BE128"/>
  <c r="T128"/>
  <c r="T127"/>
  <c r="R128"/>
  <c r="R127"/>
  <c r="P128"/>
  <c r="P127"/>
  <c r="BI125"/>
  <c r="BH125"/>
  <c r="BG125"/>
  <c r="BE125"/>
  <c r="T125"/>
  <c r="R125"/>
  <c r="P125"/>
  <c r="BI123"/>
  <c r="BH123"/>
  <c r="BG123"/>
  <c r="BE123"/>
  <c r="T123"/>
  <c r="R123"/>
  <c r="P123"/>
  <c r="BI121"/>
  <c r="BH121"/>
  <c r="BG121"/>
  <c r="BE121"/>
  <c r="T121"/>
  <c r="R121"/>
  <c r="P121"/>
  <c r="BI119"/>
  <c r="BH119"/>
  <c r="BG119"/>
  <c r="BE119"/>
  <c r="T119"/>
  <c r="R119"/>
  <c r="P119"/>
  <c r="BI116"/>
  <c r="BH116"/>
  <c r="BG116"/>
  <c r="BE116"/>
  <c r="T116"/>
  <c r="R116"/>
  <c r="P116"/>
  <c r="BI112"/>
  <c r="BH112"/>
  <c r="BG112"/>
  <c r="BE112"/>
  <c r="T112"/>
  <c r="R112"/>
  <c r="P112"/>
  <c r="BI108"/>
  <c r="BH108"/>
  <c r="BG108"/>
  <c r="BE108"/>
  <c r="T108"/>
  <c r="R108"/>
  <c r="P108"/>
  <c r="BI106"/>
  <c r="BH106"/>
  <c r="BG106"/>
  <c r="BE106"/>
  <c r="T106"/>
  <c r="R106"/>
  <c r="P106"/>
  <c r="BI104"/>
  <c r="BH104"/>
  <c r="BG104"/>
  <c r="BE104"/>
  <c r="T104"/>
  <c r="R104"/>
  <c r="P104"/>
  <c r="BI102"/>
  <c r="BH102"/>
  <c r="BG102"/>
  <c r="BE102"/>
  <c r="T102"/>
  <c r="R102"/>
  <c r="P102"/>
  <c r="BI98"/>
  <c r="BH98"/>
  <c r="BG98"/>
  <c r="BE98"/>
  <c r="T98"/>
  <c r="R98"/>
  <c r="P98"/>
  <c r="BI96"/>
  <c r="BH96"/>
  <c r="BG96"/>
  <c r="BE96"/>
  <c r="T96"/>
  <c r="R96"/>
  <c r="P96"/>
  <c r="J89"/>
  <c r="F89"/>
  <c r="F87"/>
  <c r="E85"/>
  <c r="J54"/>
  <c r="F54"/>
  <c r="F52"/>
  <c r="E50"/>
  <c r="J24"/>
  <c r="E24"/>
  <c r="J90"/>
  <c r="J23"/>
  <c r="J18"/>
  <c r="E18"/>
  <c r="F90"/>
  <c r="J17"/>
  <c r="J12"/>
  <c r="J52"/>
  <c r="E7"/>
  <c r="E48"/>
  <c i="4" r="J37"/>
  <c r="J36"/>
  <c i="1" r="AY57"/>
  <c i="4" r="J35"/>
  <c i="1" r="AX57"/>
  <c i="4"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R336"/>
  <c r="P336"/>
  <c r="BI334"/>
  <c r="BH334"/>
  <c r="BG334"/>
  <c r="BE334"/>
  <c r="T334"/>
  <c r="R334"/>
  <c r="P334"/>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2"/>
  <c r="BH322"/>
  <c r="BG322"/>
  <c r="BE322"/>
  <c r="T322"/>
  <c r="R322"/>
  <c r="P322"/>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1"/>
  <c r="BH311"/>
  <c r="BG311"/>
  <c r="BE311"/>
  <c r="T311"/>
  <c r="R311"/>
  <c r="P311"/>
  <c r="BI308"/>
  <c r="BH308"/>
  <c r="BG308"/>
  <c r="BE308"/>
  <c r="T308"/>
  <c r="R308"/>
  <c r="P308"/>
  <c r="BI306"/>
  <c r="BH306"/>
  <c r="BG306"/>
  <c r="BE306"/>
  <c r="T306"/>
  <c r="R306"/>
  <c r="P306"/>
  <c r="BI303"/>
  <c r="BH303"/>
  <c r="BG303"/>
  <c r="BE303"/>
  <c r="T303"/>
  <c r="R303"/>
  <c r="P303"/>
  <c r="BI301"/>
  <c r="BH301"/>
  <c r="BG301"/>
  <c r="BE301"/>
  <c r="T301"/>
  <c r="R301"/>
  <c r="P301"/>
  <c r="BI299"/>
  <c r="BH299"/>
  <c r="BG299"/>
  <c r="BE299"/>
  <c r="T299"/>
  <c r="R299"/>
  <c r="P299"/>
  <c r="BI297"/>
  <c r="BH297"/>
  <c r="BG297"/>
  <c r="BE297"/>
  <c r="T297"/>
  <c r="R297"/>
  <c r="P297"/>
  <c r="BI294"/>
  <c r="BH294"/>
  <c r="BG294"/>
  <c r="BE294"/>
  <c r="T294"/>
  <c r="R294"/>
  <c r="P294"/>
  <c r="BI292"/>
  <c r="BH292"/>
  <c r="BG292"/>
  <c r="BE292"/>
  <c r="T292"/>
  <c r="R292"/>
  <c r="P292"/>
  <c r="BI290"/>
  <c r="BH290"/>
  <c r="BG290"/>
  <c r="BE290"/>
  <c r="T290"/>
  <c r="R290"/>
  <c r="P290"/>
  <c r="BI287"/>
  <c r="BH287"/>
  <c r="BG287"/>
  <c r="BE287"/>
  <c r="T287"/>
  <c r="R287"/>
  <c r="P287"/>
  <c r="BI283"/>
  <c r="BH283"/>
  <c r="BG283"/>
  <c r="BE283"/>
  <c r="T283"/>
  <c r="R283"/>
  <c r="P283"/>
  <c r="BI281"/>
  <c r="BH281"/>
  <c r="BG281"/>
  <c r="BE281"/>
  <c r="T281"/>
  <c r="R281"/>
  <c r="P281"/>
  <c r="BI277"/>
  <c r="BH277"/>
  <c r="BG277"/>
  <c r="BE277"/>
  <c r="T277"/>
  <c r="R277"/>
  <c r="P277"/>
  <c r="BI275"/>
  <c r="BH275"/>
  <c r="BG275"/>
  <c r="BE275"/>
  <c r="T275"/>
  <c r="R275"/>
  <c r="P275"/>
  <c r="BI271"/>
  <c r="BH271"/>
  <c r="BG271"/>
  <c r="BE271"/>
  <c r="T271"/>
  <c r="R271"/>
  <c r="P271"/>
  <c r="BI264"/>
  <c r="BH264"/>
  <c r="BG264"/>
  <c r="BE264"/>
  <c r="T264"/>
  <c r="R264"/>
  <c r="P264"/>
  <c r="BI261"/>
  <c r="BH261"/>
  <c r="BG261"/>
  <c r="BE261"/>
  <c r="T261"/>
  <c r="R261"/>
  <c r="P261"/>
  <c r="BI259"/>
  <c r="BH259"/>
  <c r="BG259"/>
  <c r="BE259"/>
  <c r="T259"/>
  <c r="R259"/>
  <c r="P259"/>
  <c r="BI255"/>
  <c r="BH255"/>
  <c r="BG255"/>
  <c r="BE255"/>
  <c r="T255"/>
  <c r="R255"/>
  <c r="P255"/>
  <c r="BI253"/>
  <c r="BH253"/>
  <c r="BG253"/>
  <c r="BE253"/>
  <c r="T253"/>
  <c r="R253"/>
  <c r="P253"/>
  <c r="BI244"/>
  <c r="BH244"/>
  <c r="BG244"/>
  <c r="BE244"/>
  <c r="T244"/>
  <c r="R244"/>
  <c r="P244"/>
  <c r="BI236"/>
  <c r="BH236"/>
  <c r="BG236"/>
  <c r="BE236"/>
  <c r="T236"/>
  <c r="R236"/>
  <c r="P236"/>
  <c r="BI227"/>
  <c r="BH227"/>
  <c r="BG227"/>
  <c r="BE227"/>
  <c r="T227"/>
  <c r="R227"/>
  <c r="P227"/>
  <c r="BI218"/>
  <c r="BH218"/>
  <c r="BG218"/>
  <c r="BE218"/>
  <c r="T218"/>
  <c r="R218"/>
  <c r="P218"/>
  <c r="BI208"/>
  <c r="BH208"/>
  <c r="BG208"/>
  <c r="BE208"/>
  <c r="T208"/>
  <c r="R208"/>
  <c r="P208"/>
  <c r="BI198"/>
  <c r="BH198"/>
  <c r="BG198"/>
  <c r="BE198"/>
  <c r="T198"/>
  <c r="R198"/>
  <c r="P198"/>
  <c r="BI188"/>
  <c r="BH188"/>
  <c r="BG188"/>
  <c r="BE188"/>
  <c r="T188"/>
  <c r="R188"/>
  <c r="P188"/>
  <c r="BI187"/>
  <c r="BH187"/>
  <c r="BG187"/>
  <c r="BE187"/>
  <c r="T187"/>
  <c r="R187"/>
  <c r="P187"/>
  <c r="BI185"/>
  <c r="BH185"/>
  <c r="BG185"/>
  <c r="BE185"/>
  <c r="T185"/>
  <c r="R185"/>
  <c r="P185"/>
  <c r="BI183"/>
  <c r="BH183"/>
  <c r="BG183"/>
  <c r="BE183"/>
  <c r="T183"/>
  <c r="R183"/>
  <c r="P183"/>
  <c r="BI174"/>
  <c r="BH174"/>
  <c r="BG174"/>
  <c r="BE174"/>
  <c r="T174"/>
  <c r="R174"/>
  <c r="P174"/>
  <c r="BI173"/>
  <c r="BH173"/>
  <c r="BG173"/>
  <c r="BE173"/>
  <c r="T173"/>
  <c r="R173"/>
  <c r="P173"/>
  <c r="BI164"/>
  <c r="BH164"/>
  <c r="BG164"/>
  <c r="BE164"/>
  <c r="T164"/>
  <c r="R164"/>
  <c r="P164"/>
  <c r="BI160"/>
  <c r="BH160"/>
  <c r="BG160"/>
  <c r="BE160"/>
  <c r="T160"/>
  <c r="T159"/>
  <c r="R160"/>
  <c r="R159"/>
  <c r="P160"/>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4"/>
  <c r="BH144"/>
  <c r="BG144"/>
  <c r="BE144"/>
  <c r="T144"/>
  <c r="R144"/>
  <c r="P144"/>
  <c r="BI139"/>
  <c r="BH139"/>
  <c r="BG139"/>
  <c r="BE139"/>
  <c r="T139"/>
  <c r="R139"/>
  <c r="P139"/>
  <c r="BI135"/>
  <c r="BH135"/>
  <c r="BG135"/>
  <c r="BE135"/>
  <c r="T135"/>
  <c r="R135"/>
  <c r="P135"/>
  <c r="BI132"/>
  <c r="BH132"/>
  <c r="BG132"/>
  <c r="BE132"/>
  <c r="T132"/>
  <c r="R132"/>
  <c r="P132"/>
  <c r="BI130"/>
  <c r="BH130"/>
  <c r="BG130"/>
  <c r="BE130"/>
  <c r="T130"/>
  <c r="R130"/>
  <c r="P130"/>
  <c r="BI128"/>
  <c r="BH128"/>
  <c r="BG128"/>
  <c r="BE128"/>
  <c r="T128"/>
  <c r="R128"/>
  <c r="P128"/>
  <c r="BI126"/>
  <c r="BH126"/>
  <c r="BG126"/>
  <c r="BE126"/>
  <c r="T126"/>
  <c r="R126"/>
  <c r="P126"/>
  <c r="BI123"/>
  <c r="BH123"/>
  <c r="BG123"/>
  <c r="BE123"/>
  <c r="T123"/>
  <c r="R123"/>
  <c r="P123"/>
  <c r="BI119"/>
  <c r="BH119"/>
  <c r="BG119"/>
  <c r="BE119"/>
  <c r="T119"/>
  <c r="R119"/>
  <c r="P119"/>
  <c r="BI115"/>
  <c r="BH115"/>
  <c r="BG115"/>
  <c r="BE115"/>
  <c r="T115"/>
  <c r="R115"/>
  <c r="P115"/>
  <c r="BI113"/>
  <c r="BH113"/>
  <c r="BG113"/>
  <c r="BE113"/>
  <c r="T113"/>
  <c r="R113"/>
  <c r="P113"/>
  <c r="BI110"/>
  <c r="BH110"/>
  <c r="BG110"/>
  <c r="BE110"/>
  <c r="T110"/>
  <c r="R110"/>
  <c r="P110"/>
  <c r="BI108"/>
  <c r="BH108"/>
  <c r="BG108"/>
  <c r="BE108"/>
  <c r="T108"/>
  <c r="R108"/>
  <c r="P108"/>
  <c r="BI104"/>
  <c r="BH104"/>
  <c r="BG104"/>
  <c r="BE104"/>
  <c r="T104"/>
  <c r="R104"/>
  <c r="P104"/>
  <c r="BI102"/>
  <c r="BH102"/>
  <c r="BG102"/>
  <c r="BE102"/>
  <c r="T102"/>
  <c r="R102"/>
  <c r="P102"/>
  <c r="BI98"/>
  <c r="BH98"/>
  <c r="BG98"/>
  <c r="BE98"/>
  <c r="T98"/>
  <c r="R98"/>
  <c r="P98"/>
  <c r="BI96"/>
  <c r="BH96"/>
  <c r="BG96"/>
  <c r="BE96"/>
  <c r="T96"/>
  <c r="R96"/>
  <c r="P96"/>
  <c r="J89"/>
  <c r="F89"/>
  <c r="F87"/>
  <c r="E85"/>
  <c r="J54"/>
  <c r="F54"/>
  <c r="F52"/>
  <c r="E50"/>
  <c r="J24"/>
  <c r="E24"/>
  <c r="J90"/>
  <c r="J23"/>
  <c r="J18"/>
  <c r="E18"/>
  <c r="F55"/>
  <c r="J17"/>
  <c r="J12"/>
  <c r="J87"/>
  <c r="E7"/>
  <c r="E48"/>
  <c i="3" r="J37"/>
  <c r="J36"/>
  <c i="1" r="AY56"/>
  <c i="3" r="J35"/>
  <c i="1" r="AX56"/>
  <c i="3" r="BI448"/>
  <c r="BH448"/>
  <c r="BG448"/>
  <c r="BE448"/>
  <c r="T448"/>
  <c r="R448"/>
  <c r="P448"/>
  <c r="BI447"/>
  <c r="BH447"/>
  <c r="BG447"/>
  <c r="BE447"/>
  <c r="T447"/>
  <c r="R447"/>
  <c r="P447"/>
  <c r="BI446"/>
  <c r="BH446"/>
  <c r="BG446"/>
  <c r="BE446"/>
  <c r="T446"/>
  <c r="R446"/>
  <c r="P446"/>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5"/>
  <c r="BH435"/>
  <c r="BG435"/>
  <c r="BE435"/>
  <c r="T435"/>
  <c r="R435"/>
  <c r="P435"/>
  <c r="BI434"/>
  <c r="BH434"/>
  <c r="BG434"/>
  <c r="BE434"/>
  <c r="T434"/>
  <c r="R434"/>
  <c r="P434"/>
  <c r="BI431"/>
  <c r="BH431"/>
  <c r="BG431"/>
  <c r="BE431"/>
  <c r="T431"/>
  <c r="R431"/>
  <c r="P431"/>
  <c r="BI430"/>
  <c r="BH430"/>
  <c r="BG430"/>
  <c r="BE430"/>
  <c r="T430"/>
  <c r="R430"/>
  <c r="P430"/>
  <c r="BI429"/>
  <c r="BH429"/>
  <c r="BG429"/>
  <c r="BE429"/>
  <c r="T429"/>
  <c r="R429"/>
  <c r="P429"/>
  <c r="BI428"/>
  <c r="BH428"/>
  <c r="BG428"/>
  <c r="BE428"/>
  <c r="T428"/>
  <c r="R428"/>
  <c r="P428"/>
  <c r="BI427"/>
  <c r="BH427"/>
  <c r="BG427"/>
  <c r="BE427"/>
  <c r="T427"/>
  <c r="R427"/>
  <c r="P427"/>
  <c r="BI426"/>
  <c r="BH426"/>
  <c r="BG426"/>
  <c r="BE426"/>
  <c r="T426"/>
  <c r="R426"/>
  <c r="P426"/>
  <c r="BI425"/>
  <c r="BH425"/>
  <c r="BG425"/>
  <c r="BE425"/>
  <c r="T425"/>
  <c r="R425"/>
  <c r="P425"/>
  <c r="BI424"/>
  <c r="BH424"/>
  <c r="BG424"/>
  <c r="BE424"/>
  <c r="T424"/>
  <c r="R424"/>
  <c r="P424"/>
  <c r="BI423"/>
  <c r="BH423"/>
  <c r="BG423"/>
  <c r="BE423"/>
  <c r="T423"/>
  <c r="R423"/>
  <c r="P423"/>
  <c r="BI422"/>
  <c r="BH422"/>
  <c r="BG422"/>
  <c r="BE422"/>
  <c r="T422"/>
  <c r="R422"/>
  <c r="P422"/>
  <c r="BI421"/>
  <c r="BH421"/>
  <c r="BG421"/>
  <c r="BE421"/>
  <c r="T421"/>
  <c r="R421"/>
  <c r="P421"/>
  <c r="BI418"/>
  <c r="BH418"/>
  <c r="BG418"/>
  <c r="BE418"/>
  <c r="T418"/>
  <c r="R418"/>
  <c r="P418"/>
  <c r="BI417"/>
  <c r="BH417"/>
  <c r="BG417"/>
  <c r="BE417"/>
  <c r="T417"/>
  <c r="R417"/>
  <c r="P417"/>
  <c r="BI414"/>
  <c r="BH414"/>
  <c r="BG414"/>
  <c r="BE414"/>
  <c r="T414"/>
  <c r="R414"/>
  <c r="P414"/>
  <c r="BI412"/>
  <c r="BH412"/>
  <c r="BG412"/>
  <c r="BE412"/>
  <c r="T412"/>
  <c r="R412"/>
  <c r="P412"/>
  <c r="BI408"/>
  <c r="BH408"/>
  <c r="BG408"/>
  <c r="BE408"/>
  <c r="T408"/>
  <c r="R408"/>
  <c r="P408"/>
  <c r="BI404"/>
  <c r="BH404"/>
  <c r="BG404"/>
  <c r="BE404"/>
  <c r="T404"/>
  <c r="R404"/>
  <c r="P404"/>
  <c r="BI401"/>
  <c r="BH401"/>
  <c r="BG401"/>
  <c r="BE401"/>
  <c r="T401"/>
  <c r="R401"/>
  <c r="P401"/>
  <c r="BI399"/>
  <c r="BH399"/>
  <c r="BG399"/>
  <c r="BE399"/>
  <c r="T399"/>
  <c r="R399"/>
  <c r="P399"/>
  <c r="BI397"/>
  <c r="BH397"/>
  <c r="BG397"/>
  <c r="BE397"/>
  <c r="T397"/>
  <c r="R397"/>
  <c r="P397"/>
  <c r="BI392"/>
  <c r="BH392"/>
  <c r="BG392"/>
  <c r="BE392"/>
  <c r="T392"/>
  <c r="R392"/>
  <c r="P392"/>
  <c r="BI390"/>
  <c r="BH390"/>
  <c r="BG390"/>
  <c r="BE390"/>
  <c r="T390"/>
  <c r="R390"/>
  <c r="P390"/>
  <c r="BI389"/>
  <c r="BH389"/>
  <c r="BG389"/>
  <c r="BE389"/>
  <c r="T389"/>
  <c r="R389"/>
  <c r="P389"/>
  <c r="BI388"/>
  <c r="BH388"/>
  <c r="BG388"/>
  <c r="BE388"/>
  <c r="T388"/>
  <c r="R388"/>
  <c r="P388"/>
  <c r="BI385"/>
  <c r="BH385"/>
  <c r="BG385"/>
  <c r="BE385"/>
  <c r="T385"/>
  <c r="R385"/>
  <c r="P385"/>
  <c r="BI382"/>
  <c r="BH382"/>
  <c r="BG382"/>
  <c r="BE382"/>
  <c r="T382"/>
  <c r="R382"/>
  <c r="P382"/>
  <c r="BI378"/>
  <c r="BH378"/>
  <c r="BG378"/>
  <c r="BE378"/>
  <c r="T378"/>
  <c r="R378"/>
  <c r="P378"/>
  <c r="BI371"/>
  <c r="BH371"/>
  <c r="BG371"/>
  <c r="BE371"/>
  <c r="T371"/>
  <c r="R371"/>
  <c r="P371"/>
  <c r="BI364"/>
  <c r="BH364"/>
  <c r="BG364"/>
  <c r="BE364"/>
  <c r="T364"/>
  <c r="R364"/>
  <c r="P364"/>
  <c r="BI362"/>
  <c r="BH362"/>
  <c r="BG362"/>
  <c r="BE362"/>
  <c r="T362"/>
  <c r="R362"/>
  <c r="P362"/>
  <c r="BI360"/>
  <c r="BH360"/>
  <c r="BG360"/>
  <c r="BE360"/>
  <c r="T360"/>
  <c r="R360"/>
  <c r="P360"/>
  <c r="BI355"/>
  <c r="BH355"/>
  <c r="BG355"/>
  <c r="BE355"/>
  <c r="T355"/>
  <c r="R355"/>
  <c r="P355"/>
  <c r="BI353"/>
  <c r="BH353"/>
  <c r="BG353"/>
  <c r="BE353"/>
  <c r="T353"/>
  <c r="R353"/>
  <c r="P353"/>
  <c r="BI349"/>
  <c r="BH349"/>
  <c r="BG349"/>
  <c r="BE349"/>
  <c r="T349"/>
  <c r="R349"/>
  <c r="P349"/>
  <c r="BI347"/>
  <c r="BH347"/>
  <c r="BG347"/>
  <c r="BE347"/>
  <c r="T347"/>
  <c r="R347"/>
  <c r="P347"/>
  <c r="BI340"/>
  <c r="BH340"/>
  <c r="BG340"/>
  <c r="BE340"/>
  <c r="T340"/>
  <c r="R340"/>
  <c r="P340"/>
  <c r="BI338"/>
  <c r="BH338"/>
  <c r="BG338"/>
  <c r="BE338"/>
  <c r="T338"/>
  <c r="R338"/>
  <c r="P338"/>
  <c r="BI334"/>
  <c r="BH334"/>
  <c r="BG334"/>
  <c r="BE334"/>
  <c r="T334"/>
  <c r="R334"/>
  <c r="P334"/>
  <c r="BI331"/>
  <c r="BH331"/>
  <c r="BG331"/>
  <c r="BE331"/>
  <c r="T331"/>
  <c r="R331"/>
  <c r="P331"/>
  <c r="BI326"/>
  <c r="BH326"/>
  <c r="BG326"/>
  <c r="BE326"/>
  <c r="T326"/>
  <c r="R326"/>
  <c r="P326"/>
  <c r="BI323"/>
  <c r="BH323"/>
  <c r="BG323"/>
  <c r="BE323"/>
  <c r="T323"/>
  <c r="R323"/>
  <c r="P323"/>
  <c r="BI321"/>
  <c r="BH321"/>
  <c r="BG321"/>
  <c r="BE321"/>
  <c r="T321"/>
  <c r="R321"/>
  <c r="P321"/>
  <c r="BI319"/>
  <c r="BH319"/>
  <c r="BG319"/>
  <c r="BE319"/>
  <c r="T319"/>
  <c r="R319"/>
  <c r="P319"/>
  <c r="BI302"/>
  <c r="BH302"/>
  <c r="BG302"/>
  <c r="BE302"/>
  <c r="T302"/>
  <c r="R302"/>
  <c r="P302"/>
  <c r="BI284"/>
  <c r="BH284"/>
  <c r="BG284"/>
  <c r="BE284"/>
  <c r="T284"/>
  <c r="R284"/>
  <c r="P284"/>
  <c r="BI275"/>
  <c r="BH275"/>
  <c r="BG275"/>
  <c r="BE275"/>
  <c r="T275"/>
  <c r="R275"/>
  <c r="P275"/>
  <c r="BI262"/>
  <c r="BH262"/>
  <c r="BG262"/>
  <c r="BE262"/>
  <c r="T262"/>
  <c r="R262"/>
  <c r="P262"/>
  <c r="BI249"/>
  <c r="BH249"/>
  <c r="BG249"/>
  <c r="BE249"/>
  <c r="T249"/>
  <c r="R249"/>
  <c r="P249"/>
  <c r="BI236"/>
  <c r="BH236"/>
  <c r="BG236"/>
  <c r="BE236"/>
  <c r="T236"/>
  <c r="R236"/>
  <c r="P236"/>
  <c r="BI235"/>
  <c r="BH235"/>
  <c r="BG235"/>
  <c r="BE235"/>
  <c r="T235"/>
  <c r="R235"/>
  <c r="P235"/>
  <c r="BI233"/>
  <c r="BH233"/>
  <c r="BG233"/>
  <c r="BE233"/>
  <c r="T233"/>
  <c r="R233"/>
  <c r="P233"/>
  <c r="BI216"/>
  <c r="BH216"/>
  <c r="BG216"/>
  <c r="BE216"/>
  <c r="T216"/>
  <c r="R216"/>
  <c r="P216"/>
  <c r="BI214"/>
  <c r="BH214"/>
  <c r="BG214"/>
  <c r="BE214"/>
  <c r="T214"/>
  <c r="R214"/>
  <c r="P214"/>
  <c r="BI207"/>
  <c r="BH207"/>
  <c r="BG207"/>
  <c r="BE207"/>
  <c r="T207"/>
  <c r="R207"/>
  <c r="P207"/>
  <c r="BI205"/>
  <c r="BH205"/>
  <c r="BG205"/>
  <c r="BE205"/>
  <c r="T205"/>
  <c r="R205"/>
  <c r="P205"/>
  <c r="BI188"/>
  <c r="BH188"/>
  <c r="BG188"/>
  <c r="BE188"/>
  <c r="T188"/>
  <c r="R188"/>
  <c r="P188"/>
  <c r="BI187"/>
  <c r="BH187"/>
  <c r="BG187"/>
  <c r="BE187"/>
  <c r="T187"/>
  <c r="R187"/>
  <c r="P187"/>
  <c r="BI170"/>
  <c r="BH170"/>
  <c r="BG170"/>
  <c r="BE170"/>
  <c r="T170"/>
  <c r="R170"/>
  <c r="P170"/>
  <c r="BI166"/>
  <c r="BH166"/>
  <c r="BG166"/>
  <c r="BE166"/>
  <c r="T166"/>
  <c r="T165"/>
  <c r="R166"/>
  <c r="R165"/>
  <c r="P166"/>
  <c r="P165"/>
  <c r="BI163"/>
  <c r="BH163"/>
  <c r="BG163"/>
  <c r="BE163"/>
  <c r="T163"/>
  <c r="R163"/>
  <c r="P163"/>
  <c r="BI161"/>
  <c r="BH161"/>
  <c r="BG161"/>
  <c r="BE161"/>
  <c r="T161"/>
  <c r="R161"/>
  <c r="P161"/>
  <c r="BI159"/>
  <c r="BH159"/>
  <c r="BG159"/>
  <c r="BE159"/>
  <c r="T159"/>
  <c r="R159"/>
  <c r="P159"/>
  <c r="BI157"/>
  <c r="BH157"/>
  <c r="BG157"/>
  <c r="BE157"/>
  <c r="T157"/>
  <c r="R157"/>
  <c r="P157"/>
  <c r="BI154"/>
  <c r="BH154"/>
  <c r="BG154"/>
  <c r="BE154"/>
  <c r="T154"/>
  <c r="R154"/>
  <c r="P154"/>
  <c r="BI152"/>
  <c r="BH152"/>
  <c r="BG152"/>
  <c r="BE152"/>
  <c r="T152"/>
  <c r="R152"/>
  <c r="P152"/>
  <c r="BI150"/>
  <c r="BH150"/>
  <c r="BG150"/>
  <c r="BE150"/>
  <c r="T150"/>
  <c r="R150"/>
  <c r="P150"/>
  <c r="BI147"/>
  <c r="BH147"/>
  <c r="BG147"/>
  <c r="BE147"/>
  <c r="T147"/>
  <c r="R147"/>
  <c r="P147"/>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1"/>
  <c r="BH121"/>
  <c r="BG121"/>
  <c r="BE121"/>
  <c r="T121"/>
  <c r="R121"/>
  <c r="P121"/>
  <c r="BI117"/>
  <c r="BH117"/>
  <c r="BG117"/>
  <c r="BE117"/>
  <c r="T117"/>
  <c r="R117"/>
  <c r="P117"/>
  <c r="BI115"/>
  <c r="BH115"/>
  <c r="BG115"/>
  <c r="BE115"/>
  <c r="T115"/>
  <c r="R115"/>
  <c r="P115"/>
  <c r="BI112"/>
  <c r="BH112"/>
  <c r="BG112"/>
  <c r="BE112"/>
  <c r="T112"/>
  <c r="R112"/>
  <c r="P112"/>
  <c r="BI110"/>
  <c r="BH110"/>
  <c r="BG110"/>
  <c r="BE110"/>
  <c r="T110"/>
  <c r="R110"/>
  <c r="P110"/>
  <c r="BI106"/>
  <c r="BH106"/>
  <c r="BG106"/>
  <c r="BE106"/>
  <c r="T106"/>
  <c r="R106"/>
  <c r="P106"/>
  <c r="BI104"/>
  <c r="BH104"/>
  <c r="BG104"/>
  <c r="BE104"/>
  <c r="T104"/>
  <c r="R104"/>
  <c r="P104"/>
  <c r="BI100"/>
  <c r="BH100"/>
  <c r="BG100"/>
  <c r="BE100"/>
  <c r="T100"/>
  <c r="R100"/>
  <c r="P100"/>
  <c r="BI98"/>
  <c r="BH98"/>
  <c r="BG98"/>
  <c r="BE98"/>
  <c r="T98"/>
  <c r="R98"/>
  <c r="P98"/>
  <c r="J91"/>
  <c r="F91"/>
  <c r="F89"/>
  <c r="E87"/>
  <c r="J54"/>
  <c r="F54"/>
  <c r="F52"/>
  <c r="E50"/>
  <c r="J24"/>
  <c r="E24"/>
  <c r="J92"/>
  <c r="J23"/>
  <c r="J18"/>
  <c r="E18"/>
  <c r="F92"/>
  <c r="J17"/>
  <c r="J12"/>
  <c r="J52"/>
  <c r="E7"/>
  <c r="E48"/>
  <c i="2" r="J37"/>
  <c r="J36"/>
  <c i="1" r="AY55"/>
  <c i="2" r="J35"/>
  <c i="1" r="AX55"/>
  <c i="2" r="BI461"/>
  <c r="BH461"/>
  <c r="BG461"/>
  <c r="BE461"/>
  <c r="T461"/>
  <c r="R461"/>
  <c r="P461"/>
  <c r="BI460"/>
  <c r="BH460"/>
  <c r="BG460"/>
  <c r="BE460"/>
  <c r="T460"/>
  <c r="R460"/>
  <c r="P460"/>
  <c r="BI459"/>
  <c r="BH459"/>
  <c r="BG459"/>
  <c r="BE459"/>
  <c r="T459"/>
  <c r="R459"/>
  <c r="P459"/>
  <c r="BI458"/>
  <c r="BH458"/>
  <c r="BG458"/>
  <c r="BE458"/>
  <c r="T458"/>
  <c r="R458"/>
  <c r="P458"/>
  <c r="BI457"/>
  <c r="BH457"/>
  <c r="BG457"/>
  <c r="BE457"/>
  <c r="T457"/>
  <c r="R457"/>
  <c r="P457"/>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48"/>
  <c r="BH448"/>
  <c r="BG448"/>
  <c r="BE448"/>
  <c r="T448"/>
  <c r="R448"/>
  <c r="P448"/>
  <c r="BI447"/>
  <c r="BH447"/>
  <c r="BG447"/>
  <c r="BE447"/>
  <c r="T447"/>
  <c r="R447"/>
  <c r="P447"/>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6"/>
  <c r="BH436"/>
  <c r="BG436"/>
  <c r="BE436"/>
  <c r="T436"/>
  <c r="R436"/>
  <c r="P436"/>
  <c r="BI435"/>
  <c r="BH435"/>
  <c r="BG435"/>
  <c r="BE435"/>
  <c r="T435"/>
  <c r="R435"/>
  <c r="P435"/>
  <c r="BI434"/>
  <c r="BH434"/>
  <c r="BG434"/>
  <c r="BE434"/>
  <c r="T434"/>
  <c r="R434"/>
  <c r="P434"/>
  <c r="BI431"/>
  <c r="BH431"/>
  <c r="BG431"/>
  <c r="BE431"/>
  <c r="T431"/>
  <c r="R431"/>
  <c r="P431"/>
  <c r="BI430"/>
  <c r="BH430"/>
  <c r="BG430"/>
  <c r="BE430"/>
  <c r="T430"/>
  <c r="R430"/>
  <c r="P430"/>
  <c r="BI427"/>
  <c r="BH427"/>
  <c r="BG427"/>
  <c r="BE427"/>
  <c r="T427"/>
  <c r="R427"/>
  <c r="P427"/>
  <c r="BI425"/>
  <c r="BH425"/>
  <c r="BG425"/>
  <c r="BE425"/>
  <c r="T425"/>
  <c r="R425"/>
  <c r="P425"/>
  <c r="BI421"/>
  <c r="BH421"/>
  <c r="BG421"/>
  <c r="BE421"/>
  <c r="T421"/>
  <c r="R421"/>
  <c r="P421"/>
  <c r="BI417"/>
  <c r="BH417"/>
  <c r="BG417"/>
  <c r="BE417"/>
  <c r="T417"/>
  <c r="R417"/>
  <c r="P417"/>
  <c r="BI414"/>
  <c r="BH414"/>
  <c r="BG414"/>
  <c r="BE414"/>
  <c r="T414"/>
  <c r="R414"/>
  <c r="P414"/>
  <c r="BI412"/>
  <c r="BH412"/>
  <c r="BG412"/>
  <c r="BE412"/>
  <c r="T412"/>
  <c r="R412"/>
  <c r="P412"/>
  <c r="BI410"/>
  <c r="BH410"/>
  <c r="BG410"/>
  <c r="BE410"/>
  <c r="T410"/>
  <c r="R410"/>
  <c r="P410"/>
  <c r="BI406"/>
  <c r="BH406"/>
  <c r="BG406"/>
  <c r="BE406"/>
  <c r="T406"/>
  <c r="R406"/>
  <c r="P406"/>
  <c r="BI404"/>
  <c r="BH404"/>
  <c r="BG404"/>
  <c r="BE404"/>
  <c r="T404"/>
  <c r="R404"/>
  <c r="P404"/>
  <c r="BI403"/>
  <c r="BH403"/>
  <c r="BG403"/>
  <c r="BE403"/>
  <c r="T403"/>
  <c r="R403"/>
  <c r="P403"/>
  <c r="BI402"/>
  <c r="BH402"/>
  <c r="BG402"/>
  <c r="BE402"/>
  <c r="T402"/>
  <c r="R402"/>
  <c r="P402"/>
  <c r="BI399"/>
  <c r="BH399"/>
  <c r="BG399"/>
  <c r="BE399"/>
  <c r="T399"/>
  <c r="R399"/>
  <c r="P399"/>
  <c r="BI396"/>
  <c r="BH396"/>
  <c r="BG396"/>
  <c r="BE396"/>
  <c r="T396"/>
  <c r="R396"/>
  <c r="P396"/>
  <c r="BI392"/>
  <c r="BH392"/>
  <c r="BG392"/>
  <c r="BE392"/>
  <c r="T392"/>
  <c r="R392"/>
  <c r="P392"/>
  <c r="BI385"/>
  <c r="BH385"/>
  <c r="BG385"/>
  <c r="BE385"/>
  <c r="T385"/>
  <c r="R385"/>
  <c r="P385"/>
  <c r="BI378"/>
  <c r="BH378"/>
  <c r="BG378"/>
  <c r="BE378"/>
  <c r="T378"/>
  <c r="R378"/>
  <c r="P378"/>
  <c r="BI376"/>
  <c r="BH376"/>
  <c r="BG376"/>
  <c r="BE376"/>
  <c r="T376"/>
  <c r="R376"/>
  <c r="P376"/>
  <c r="BI374"/>
  <c r="BH374"/>
  <c r="BG374"/>
  <c r="BE374"/>
  <c r="T374"/>
  <c r="R374"/>
  <c r="P374"/>
  <c r="BI370"/>
  <c r="BH370"/>
  <c r="BG370"/>
  <c r="BE370"/>
  <c r="T370"/>
  <c r="R370"/>
  <c r="P370"/>
  <c r="BI368"/>
  <c r="BH368"/>
  <c r="BG368"/>
  <c r="BE368"/>
  <c r="T368"/>
  <c r="R368"/>
  <c r="P368"/>
  <c r="BI364"/>
  <c r="BH364"/>
  <c r="BG364"/>
  <c r="BE364"/>
  <c r="T364"/>
  <c r="R364"/>
  <c r="P364"/>
  <c r="BI362"/>
  <c r="BH362"/>
  <c r="BG362"/>
  <c r="BE362"/>
  <c r="T362"/>
  <c r="R362"/>
  <c r="P362"/>
  <c r="BI355"/>
  <c r="BH355"/>
  <c r="BG355"/>
  <c r="BE355"/>
  <c r="T355"/>
  <c r="R355"/>
  <c r="P355"/>
  <c r="BI353"/>
  <c r="BH353"/>
  <c r="BG353"/>
  <c r="BE353"/>
  <c r="T353"/>
  <c r="R353"/>
  <c r="P353"/>
  <c r="BI349"/>
  <c r="BH349"/>
  <c r="BG349"/>
  <c r="BE349"/>
  <c r="T349"/>
  <c r="R349"/>
  <c r="P349"/>
  <c r="BI346"/>
  <c r="BH346"/>
  <c r="BG346"/>
  <c r="BE346"/>
  <c r="T346"/>
  <c r="R346"/>
  <c r="P346"/>
  <c r="BI342"/>
  <c r="BH342"/>
  <c r="BG342"/>
  <c r="BE342"/>
  <c r="T342"/>
  <c r="R342"/>
  <c r="P342"/>
  <c r="BI339"/>
  <c r="BH339"/>
  <c r="BG339"/>
  <c r="BE339"/>
  <c r="T339"/>
  <c r="R339"/>
  <c r="P339"/>
  <c r="BI337"/>
  <c r="BH337"/>
  <c r="BG337"/>
  <c r="BE337"/>
  <c r="T337"/>
  <c r="R337"/>
  <c r="P337"/>
  <c r="BI320"/>
  <c r="BH320"/>
  <c r="BG320"/>
  <c r="BE320"/>
  <c r="T320"/>
  <c r="R320"/>
  <c r="P320"/>
  <c r="BI304"/>
  <c r="BH304"/>
  <c r="BG304"/>
  <c r="BE304"/>
  <c r="T304"/>
  <c r="R304"/>
  <c r="P304"/>
  <c r="BI287"/>
  <c r="BH287"/>
  <c r="BG287"/>
  <c r="BE287"/>
  <c r="T287"/>
  <c r="R287"/>
  <c r="P287"/>
  <c r="BI278"/>
  <c r="BH278"/>
  <c r="BG278"/>
  <c r="BE278"/>
  <c r="T278"/>
  <c r="R278"/>
  <c r="P278"/>
  <c r="BI265"/>
  <c r="BH265"/>
  <c r="BG265"/>
  <c r="BE265"/>
  <c r="T265"/>
  <c r="R265"/>
  <c r="P265"/>
  <c r="BI252"/>
  <c r="BH252"/>
  <c r="BG252"/>
  <c r="BE252"/>
  <c r="T252"/>
  <c r="R252"/>
  <c r="P252"/>
  <c r="BI239"/>
  <c r="BH239"/>
  <c r="BG239"/>
  <c r="BE239"/>
  <c r="T239"/>
  <c r="R239"/>
  <c r="P239"/>
  <c r="BI238"/>
  <c r="BH238"/>
  <c r="BG238"/>
  <c r="BE238"/>
  <c r="T238"/>
  <c r="R238"/>
  <c r="P238"/>
  <c r="BI236"/>
  <c r="BH236"/>
  <c r="BG236"/>
  <c r="BE236"/>
  <c r="T236"/>
  <c r="R236"/>
  <c r="P236"/>
  <c r="BI219"/>
  <c r="BH219"/>
  <c r="BG219"/>
  <c r="BE219"/>
  <c r="T219"/>
  <c r="R219"/>
  <c r="P219"/>
  <c r="BI217"/>
  <c r="BH217"/>
  <c r="BG217"/>
  <c r="BE217"/>
  <c r="T217"/>
  <c r="R217"/>
  <c r="P217"/>
  <c r="BI210"/>
  <c r="BH210"/>
  <c r="BG210"/>
  <c r="BE210"/>
  <c r="T210"/>
  <c r="R210"/>
  <c r="P210"/>
  <c r="BI208"/>
  <c r="BH208"/>
  <c r="BG208"/>
  <c r="BE208"/>
  <c r="T208"/>
  <c r="R208"/>
  <c r="P208"/>
  <c r="BI191"/>
  <c r="BH191"/>
  <c r="BG191"/>
  <c r="BE191"/>
  <c r="T191"/>
  <c r="R191"/>
  <c r="P191"/>
  <c r="BI190"/>
  <c r="BH190"/>
  <c r="BG190"/>
  <c r="BE190"/>
  <c r="T190"/>
  <c r="R190"/>
  <c r="P190"/>
  <c r="BI173"/>
  <c r="BH173"/>
  <c r="BG173"/>
  <c r="BE173"/>
  <c r="T173"/>
  <c r="R173"/>
  <c r="P173"/>
  <c r="BI169"/>
  <c r="BH169"/>
  <c r="BG169"/>
  <c r="BE169"/>
  <c r="T169"/>
  <c r="T168"/>
  <c r="R169"/>
  <c r="R168"/>
  <c r="P169"/>
  <c r="P168"/>
  <c r="BI166"/>
  <c r="BH166"/>
  <c r="BG166"/>
  <c r="BE166"/>
  <c r="T166"/>
  <c r="R166"/>
  <c r="P166"/>
  <c r="BI164"/>
  <c r="BH164"/>
  <c r="BG164"/>
  <c r="BE164"/>
  <c r="T164"/>
  <c r="R164"/>
  <c r="P164"/>
  <c r="BI162"/>
  <c r="BH162"/>
  <c r="BG162"/>
  <c r="BE162"/>
  <c r="T162"/>
  <c r="R162"/>
  <c r="P162"/>
  <c r="BI160"/>
  <c r="BH160"/>
  <c r="BG160"/>
  <c r="BE160"/>
  <c r="T160"/>
  <c r="R160"/>
  <c r="P160"/>
  <c r="BI157"/>
  <c r="BH157"/>
  <c r="BG157"/>
  <c r="BE157"/>
  <c r="T157"/>
  <c r="R157"/>
  <c r="P157"/>
  <c r="BI155"/>
  <c r="BH155"/>
  <c r="BG155"/>
  <c r="BE155"/>
  <c r="T155"/>
  <c r="R155"/>
  <c r="P155"/>
  <c r="BI153"/>
  <c r="BH153"/>
  <c r="BG153"/>
  <c r="BE153"/>
  <c r="T153"/>
  <c r="R153"/>
  <c r="P153"/>
  <c r="BI148"/>
  <c r="BH148"/>
  <c r="BG148"/>
  <c r="BE148"/>
  <c r="T148"/>
  <c r="R148"/>
  <c r="P148"/>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4"/>
  <c r="BH134"/>
  <c r="BG134"/>
  <c r="BE134"/>
  <c r="T134"/>
  <c r="R134"/>
  <c r="P134"/>
  <c r="BI132"/>
  <c r="BH132"/>
  <c r="BG132"/>
  <c r="BE132"/>
  <c r="T132"/>
  <c r="R132"/>
  <c r="P132"/>
  <c r="BI130"/>
  <c r="BH130"/>
  <c r="BG130"/>
  <c r="BE130"/>
  <c r="T130"/>
  <c r="R130"/>
  <c r="P130"/>
  <c r="BI128"/>
  <c r="BH128"/>
  <c r="BG128"/>
  <c r="BE128"/>
  <c r="T128"/>
  <c r="R128"/>
  <c r="P128"/>
  <c r="BI125"/>
  <c r="BH125"/>
  <c r="BG125"/>
  <c r="BE125"/>
  <c r="T125"/>
  <c r="R125"/>
  <c r="P125"/>
  <c r="BI121"/>
  <c r="BH121"/>
  <c r="BG121"/>
  <c r="BE121"/>
  <c r="T121"/>
  <c r="R121"/>
  <c r="P121"/>
  <c r="BI117"/>
  <c r="BH117"/>
  <c r="BG117"/>
  <c r="BE117"/>
  <c r="T117"/>
  <c r="R117"/>
  <c r="P117"/>
  <c r="BI115"/>
  <c r="BH115"/>
  <c r="BG115"/>
  <c r="BE115"/>
  <c r="T115"/>
  <c r="R115"/>
  <c r="P115"/>
  <c r="BI112"/>
  <c r="BH112"/>
  <c r="BG112"/>
  <c r="BE112"/>
  <c r="T112"/>
  <c r="R112"/>
  <c r="P112"/>
  <c r="BI110"/>
  <c r="BH110"/>
  <c r="BG110"/>
  <c r="BE110"/>
  <c r="T110"/>
  <c r="R110"/>
  <c r="P110"/>
  <c r="BI106"/>
  <c r="BH106"/>
  <c r="BG106"/>
  <c r="BE106"/>
  <c r="T106"/>
  <c r="R106"/>
  <c r="P106"/>
  <c r="BI104"/>
  <c r="BH104"/>
  <c r="BG104"/>
  <c r="BE104"/>
  <c r="T104"/>
  <c r="R104"/>
  <c r="P104"/>
  <c r="BI100"/>
  <c r="BH100"/>
  <c r="BG100"/>
  <c r="BE100"/>
  <c r="T100"/>
  <c r="R100"/>
  <c r="P100"/>
  <c r="BI98"/>
  <c r="BH98"/>
  <c r="BG98"/>
  <c r="BE98"/>
  <c r="T98"/>
  <c r="R98"/>
  <c r="P98"/>
  <c r="J91"/>
  <c r="F91"/>
  <c r="F89"/>
  <c r="E87"/>
  <c r="J54"/>
  <c r="F54"/>
  <c r="F52"/>
  <c r="E50"/>
  <c r="J24"/>
  <c r="E24"/>
  <c r="J92"/>
  <c r="J23"/>
  <c r="J18"/>
  <c r="E18"/>
  <c r="F92"/>
  <c r="J17"/>
  <c r="J12"/>
  <c r="J52"/>
  <c r="E7"/>
  <c r="E85"/>
  <c i="1" r="L50"/>
  <c r="AM50"/>
  <c r="AM49"/>
  <c r="L49"/>
  <c r="AM47"/>
  <c r="L47"/>
  <c r="L45"/>
  <c r="L44"/>
  <c i="2" r="J349"/>
  <c r="J458"/>
  <c r="BK349"/>
  <c r="J342"/>
  <c i="3" r="J401"/>
  <c r="J284"/>
  <c r="J399"/>
  <c i="4" r="BK313"/>
  <c r="J343"/>
  <c r="J329"/>
  <c i="5" r="J236"/>
  <c r="J304"/>
  <c r="J205"/>
  <c i="6" r="J265"/>
  <c r="J376"/>
  <c i="2" r="J453"/>
  <c r="BK456"/>
  <c r="J374"/>
  <c r="BK320"/>
  <c i="3" r="BK371"/>
  <c r="J360"/>
  <c r="J152"/>
  <c i="4" r="BK308"/>
  <c r="BK218"/>
  <c r="J244"/>
  <c r="BK183"/>
  <c i="5" r="J291"/>
  <c r="J263"/>
  <c i="6" r="BK177"/>
  <c r="BK151"/>
  <c i="2" r="BK438"/>
  <c r="J435"/>
  <c r="J437"/>
  <c r="BK399"/>
  <c i="3" r="BK141"/>
  <c r="J138"/>
  <c r="J371"/>
  <c r="J392"/>
  <c i="4" r="J290"/>
  <c r="BK155"/>
  <c i="5" r="BK297"/>
  <c r="J287"/>
  <c r="BK165"/>
  <c i="6" r="BK96"/>
  <c r="BK308"/>
  <c i="2" r="BK402"/>
  <c r="BK238"/>
  <c r="J112"/>
  <c r="BK346"/>
  <c i="3" r="BK399"/>
  <c r="BK142"/>
  <c r="BK422"/>
  <c r="BK115"/>
  <c i="4" r="J317"/>
  <c r="BK292"/>
  <c r="BK281"/>
  <c i="5" r="BK218"/>
  <c r="BK283"/>
  <c r="BK311"/>
  <c i="6" r="J397"/>
  <c r="BK380"/>
  <c r="BK393"/>
  <c r="BK170"/>
  <c r="J308"/>
  <c i="2" r="J441"/>
  <c r="BK451"/>
  <c r="J130"/>
  <c i="3" r="BK412"/>
  <c r="BK302"/>
  <c r="J326"/>
  <c r="J424"/>
  <c i="4" r="J347"/>
  <c r="BK345"/>
  <c r="BK277"/>
  <c i="5" r="J108"/>
  <c r="J297"/>
  <c r="J123"/>
  <c i="6" r="J120"/>
  <c r="J279"/>
  <c i="2" r="BK128"/>
  <c i="1" r="AS54"/>
  <c i="3" r="BK152"/>
  <c r="BK349"/>
  <c i="4" r="J346"/>
  <c r="J349"/>
  <c r="BK96"/>
  <c i="5" r="J104"/>
  <c r="BK119"/>
  <c r="J290"/>
  <c r="BK197"/>
  <c i="6" r="BK100"/>
  <c r="BK397"/>
  <c i="2" r="BK376"/>
  <c r="J399"/>
  <c r="BK355"/>
  <c r="BK121"/>
  <c i="3" r="J417"/>
  <c r="J323"/>
  <c r="BK439"/>
  <c i="4" r="J119"/>
  <c r="J334"/>
  <c r="J283"/>
  <c i="5" r="J218"/>
  <c r="J165"/>
  <c r="BK102"/>
  <c i="6" r="BK107"/>
  <c r="BK263"/>
  <c r="BK129"/>
  <c i="2" r="J455"/>
  <c r="J190"/>
  <c r="J414"/>
  <c i="3" r="BK125"/>
  <c r="J382"/>
  <c r="BK331"/>
  <c i="4" r="J313"/>
  <c r="J301"/>
  <c i="5" r="BK233"/>
  <c r="BK304"/>
  <c i="6" r="J390"/>
  <c r="J105"/>
  <c r="BK306"/>
  <c r="J203"/>
  <c r="BK379"/>
  <c r="J301"/>
  <c i="2" r="J376"/>
  <c r="BK342"/>
  <c r="BK455"/>
  <c i="3" r="BK438"/>
  <c r="BK425"/>
  <c r="J389"/>
  <c r="J187"/>
  <c i="4" r="J311"/>
  <c r="J144"/>
  <c r="J155"/>
  <c i="5" r="J238"/>
  <c r="J303"/>
  <c r="BK260"/>
  <c i="6" r="BK131"/>
  <c r="BK116"/>
  <c r="J103"/>
  <c i="2" r="BK368"/>
  <c r="J153"/>
  <c r="J396"/>
  <c i="3" r="J435"/>
  <c r="J163"/>
  <c r="BK404"/>
  <c r="BK397"/>
  <c i="4" r="BK126"/>
  <c r="BK348"/>
  <c r="BK264"/>
  <c r="J188"/>
  <c i="5" r="J294"/>
  <c r="J137"/>
  <c r="J274"/>
  <c r="BK205"/>
  <c i="6" r="J393"/>
  <c r="J115"/>
  <c r="BK193"/>
  <c i="2" r="J362"/>
  <c r="BK137"/>
  <c r="BK442"/>
  <c r="BK396"/>
  <c i="3" r="J355"/>
  <c r="BK426"/>
  <c r="BK106"/>
  <c r="J139"/>
  <c i="4" r="BK319"/>
  <c r="J294"/>
  <c r="J164"/>
  <c i="5" r="BK236"/>
  <c r="J102"/>
  <c r="BK133"/>
  <c i="6" r="J392"/>
  <c r="BK383"/>
  <c i="2" r="BK353"/>
  <c r="BK287"/>
  <c r="BK155"/>
  <c r="BK453"/>
  <c i="3" r="BK421"/>
  <c r="J338"/>
  <c r="BK448"/>
  <c r="J106"/>
  <c i="4" r="BK130"/>
  <c r="BK271"/>
  <c r="J345"/>
  <c r="J123"/>
  <c i="5" r="BK178"/>
  <c r="J227"/>
  <c r="BK116"/>
  <c i="6" r="J339"/>
  <c r="BK388"/>
  <c r="BK192"/>
  <c r="BK265"/>
  <c r="BK366"/>
  <c r="J329"/>
  <c i="2" r="BK414"/>
  <c r="BK117"/>
  <c r="BK219"/>
  <c i="3" r="J444"/>
  <c r="J362"/>
  <c r="BK139"/>
  <c r="BK150"/>
  <c i="4" r="BK347"/>
  <c r="BK102"/>
  <c r="BK334"/>
  <c r="J187"/>
  <c i="5" r="J309"/>
  <c r="BK167"/>
  <c i="6" r="BK103"/>
  <c r="BK179"/>
  <c i="2" r="J431"/>
  <c r="J239"/>
  <c r="BK435"/>
  <c r="BK403"/>
  <c i="3" r="BK427"/>
  <c r="J142"/>
  <c r="J414"/>
  <c r="BK207"/>
  <c i="4" r="BK341"/>
  <c r="BK104"/>
  <c r="BK297"/>
  <c i="5" r="J266"/>
  <c r="BK294"/>
  <c i="6" r="BK332"/>
  <c r="BK223"/>
  <c r="J380"/>
  <c i="2" r="BK191"/>
  <c r="BK412"/>
  <c r="J364"/>
  <c r="J140"/>
  <c i="3" r="J364"/>
  <c r="J439"/>
  <c r="J426"/>
  <c i="4" r="BK343"/>
  <c r="BK349"/>
  <c r="BK146"/>
  <c i="5" r="BK231"/>
  <c r="J189"/>
  <c r="BK276"/>
  <c i="6" r="J168"/>
  <c r="J389"/>
  <c i="2" r="BK98"/>
  <c r="BK130"/>
  <c r="J456"/>
  <c r="J115"/>
  <c i="3" r="BK434"/>
  <c r="BK233"/>
  <c r="BK216"/>
  <c r="BK138"/>
  <c i="4" r="BK164"/>
  <c r="J287"/>
  <c r="BK259"/>
  <c r="BK151"/>
  <c i="5" r="BK247"/>
  <c r="J289"/>
  <c i="6" r="BK117"/>
  <c r="BK301"/>
  <c r="BK324"/>
  <c r="BK105"/>
  <c r="BK120"/>
  <c r="J177"/>
  <c i="2" r="J217"/>
  <c r="BK148"/>
  <c r="J210"/>
  <c i="3" r="J110"/>
  <c r="J440"/>
  <c r="BK319"/>
  <c i="4" r="BK139"/>
  <c r="J110"/>
  <c r="J340"/>
  <c i="5" r="J169"/>
  <c r="BK135"/>
  <c r="J307"/>
  <c i="6" r="BK387"/>
  <c r="J270"/>
  <c i="2" r="J444"/>
  <c r="J454"/>
  <c r="BK454"/>
  <c r="J320"/>
  <c i="3" r="J340"/>
  <c r="BK262"/>
  <c r="BK166"/>
  <c i="4" r="BK255"/>
  <c r="BK173"/>
  <c r="BK303"/>
  <c i="5" r="BK241"/>
  <c r="J245"/>
  <c r="J241"/>
  <c i="6" r="BK115"/>
  <c r="BK270"/>
  <c i="2" r="BK265"/>
  <c r="J191"/>
  <c r="J355"/>
  <c r="J98"/>
  <c i="3" r="BK284"/>
  <c r="J429"/>
  <c r="J188"/>
  <c r="BK388"/>
  <c i="4" r="BK344"/>
  <c r="BK132"/>
  <c r="BK342"/>
  <c r="BK144"/>
  <c i="5" r="J292"/>
  <c r="J153"/>
  <c i="6" r="J310"/>
  <c r="BK135"/>
  <c r="J317"/>
  <c i="2" r="BK447"/>
  <c r="J378"/>
  <c r="BK153"/>
  <c r="BK132"/>
  <c i="3" r="J385"/>
  <c r="BK112"/>
  <c i="4" r="BK326"/>
  <c r="J128"/>
  <c r="BK119"/>
  <c i="5" r="J250"/>
  <c r="J279"/>
  <c r="J310"/>
  <c i="6" r="J388"/>
  <c r="BK384"/>
  <c r="J295"/>
  <c r="J117"/>
  <c i="2" r="BK160"/>
  <c r="BK427"/>
  <c r="BK138"/>
  <c i="3" r="BK435"/>
  <c r="BK392"/>
  <c r="J302"/>
  <c r="J249"/>
  <c i="4" r="BK336"/>
  <c r="J259"/>
  <c r="BK299"/>
  <c i="5" r="BK291"/>
  <c r="BK268"/>
  <c r="BK270"/>
  <c i="6" r="BK390"/>
  <c r="J223"/>
  <c i="2" r="J346"/>
  <c r="BK417"/>
  <c r="J278"/>
  <c r="J406"/>
  <c i="3" r="BK445"/>
  <c r="J404"/>
  <c r="BK382"/>
  <c i="4" r="BK110"/>
  <c r="BK339"/>
  <c r="J308"/>
  <c i="5" r="J140"/>
  <c r="J231"/>
  <c r="J98"/>
  <c i="6" r="J358"/>
  <c r="J107"/>
  <c r="J118"/>
  <c i="2" r="BK236"/>
  <c r="J117"/>
  <c r="J132"/>
  <c r="J110"/>
  <c i="3" r="J236"/>
  <c r="BK417"/>
  <c r="BK401"/>
  <c r="BK154"/>
  <c i="4" r="J173"/>
  <c i="2" r="BK239"/>
  <c r="J162"/>
  <c r="J417"/>
  <c i="3" r="J235"/>
  <c r="BK442"/>
  <c r="BK321"/>
  <c r="BK145"/>
  <c i="4" r="J174"/>
  <c r="J151"/>
  <c r="BK311"/>
  <c i="5" r="BK180"/>
  <c r="BK153"/>
  <c r="J306"/>
  <c i="6" r="J113"/>
  <c r="BK295"/>
  <c i="2" r="J137"/>
  <c r="BK110"/>
  <c r="BK458"/>
  <c i="3" r="J275"/>
  <c r="J438"/>
  <c r="J442"/>
  <c r="J441"/>
  <c i="4" r="J330"/>
  <c r="J126"/>
  <c r="BK275"/>
  <c i="5" r="BK96"/>
  <c r="J293"/>
  <c i="6" r="BK396"/>
  <c r="BK336"/>
  <c r="BK354"/>
  <c i="2" r="J404"/>
  <c r="BK448"/>
  <c r="J459"/>
  <c i="3" r="BK323"/>
  <c r="BK131"/>
  <c r="J159"/>
  <c r="J262"/>
  <c i="4" r="J322"/>
  <c r="J277"/>
  <c r="J185"/>
  <c i="5" r="J308"/>
  <c r="J96"/>
  <c r="J311"/>
  <c i="6" r="BK344"/>
  <c r="J192"/>
  <c i="2" r="J337"/>
  <c r="J368"/>
  <c r="J287"/>
  <c i="3" r="J233"/>
  <c r="BK187"/>
  <c r="J427"/>
  <c r="J205"/>
  <c i="4" r="J319"/>
  <c r="J227"/>
  <c r="BK185"/>
  <c r="BK317"/>
  <c i="5" r="BK274"/>
  <c r="BK104"/>
  <c r="BK290"/>
  <c i="6" r="J267"/>
  <c r="J391"/>
  <c r="J152"/>
  <c r="BK248"/>
  <c r="BK392"/>
  <c i="2" r="J427"/>
  <c r="J144"/>
  <c r="BK441"/>
  <c r="BK378"/>
  <c i="3" r="BK236"/>
  <c r="BK133"/>
  <c r="J408"/>
  <c r="J117"/>
  <c i="4" r="J264"/>
  <c r="BK188"/>
  <c r="J306"/>
  <c i="5" r="J167"/>
  <c r="J181"/>
  <c r="BK310"/>
  <c i="6" r="J248"/>
  <c i="2" r="J169"/>
  <c r="BK431"/>
  <c r="J164"/>
  <c r="J155"/>
  <c i="3" r="BK447"/>
  <c r="J423"/>
  <c r="BK443"/>
  <c r="J166"/>
  <c i="4" r="BK327"/>
  <c r="J160"/>
  <c r="J328"/>
  <c i="5" r="BK156"/>
  <c r="BK256"/>
  <c r="J288"/>
  <c r="BK250"/>
  <c i="6" r="BK232"/>
  <c r="BK310"/>
  <c r="J116"/>
  <c i="2" r="BK134"/>
  <c r="BK304"/>
  <c r="J385"/>
  <c r="J412"/>
  <c i="3" r="J445"/>
  <c r="BK326"/>
  <c r="J125"/>
  <c r="J418"/>
  <c r="BK214"/>
  <c i="4" r="J275"/>
  <c r="BK253"/>
  <c r="J325"/>
  <c i="5" r="J119"/>
  <c r="BK189"/>
  <c r="J268"/>
  <c i="6" r="J344"/>
  <c r="J100"/>
  <c i="2" r="J439"/>
  <c r="BK406"/>
  <c r="BK112"/>
  <c r="J410"/>
  <c r="BK421"/>
  <c i="3" r="BK249"/>
  <c r="J321"/>
  <c r="BK157"/>
  <c r="J121"/>
  <c i="4" r="J113"/>
  <c r="J218"/>
  <c r="J292"/>
  <c i="5" r="J270"/>
  <c r="BK287"/>
  <c i="6" r="BK267"/>
  <c r="J232"/>
  <c r="BK358"/>
  <c r="J96"/>
  <c r="J275"/>
  <c i="2" r="BK425"/>
  <c r="J438"/>
  <c r="J443"/>
  <c r="J451"/>
  <c i="3" r="J397"/>
  <c r="J331"/>
  <c r="J434"/>
  <c r="J154"/>
  <c i="4" r="J146"/>
  <c r="BK148"/>
  <c r="J148"/>
  <c r="J102"/>
  <c i="5" r="J260"/>
  <c r="J106"/>
  <c i="6" r="J383"/>
  <c r="J394"/>
  <c i="2" r="BK142"/>
  <c r="BK125"/>
  <c r="BK444"/>
  <c i="3" r="J133"/>
  <c r="J319"/>
  <c r="J157"/>
  <c r="J170"/>
  <c i="4" r="BK113"/>
  <c r="BK346"/>
  <c i="5" r="J247"/>
  <c r="J142"/>
  <c r="BK142"/>
  <c i="6" r="BK376"/>
  <c r="J387"/>
  <c i="2" r="BK278"/>
  <c r="BK190"/>
  <c r="BK439"/>
  <c i="3" r="BK429"/>
  <c r="BK205"/>
  <c r="BK147"/>
  <c i="4" r="J104"/>
  <c r="J261"/>
  <c r="BK315"/>
  <c i="5" r="BK137"/>
  <c r="J180"/>
  <c r="J276"/>
  <c i="6" r="J369"/>
  <c r="BK114"/>
  <c r="J170"/>
  <c i="2" r="BK457"/>
  <c r="BK157"/>
  <c r="BK162"/>
  <c i="3" r="BK390"/>
  <c r="J443"/>
  <c r="BK378"/>
  <c r="J425"/>
  <c i="4" r="J115"/>
  <c r="J344"/>
  <c r="BK128"/>
  <c i="5" r="J233"/>
  <c r="BK307"/>
  <c r="J144"/>
  <c i="6" r="J293"/>
  <c r="BK109"/>
  <c r="J354"/>
  <c r="J129"/>
  <c r="BK275"/>
  <c r="J193"/>
  <c i="2" r="J141"/>
  <c r="J434"/>
  <c r="BK173"/>
  <c r="BK410"/>
  <c i="3" r="J390"/>
  <c r="J115"/>
  <c r="BK163"/>
  <c i="4" r="BK331"/>
  <c r="J321"/>
  <c r="BK261"/>
  <c i="5" r="BK302"/>
  <c r="J147"/>
  <c i="6" r="J263"/>
  <c r="BK391"/>
  <c i="2" r="J447"/>
  <c r="BK210"/>
  <c r="BK370"/>
  <c r="BK434"/>
  <c i="3" r="BK161"/>
  <c r="BK110"/>
  <c r="BK117"/>
  <c r="J129"/>
  <c i="4" r="BK123"/>
  <c r="J130"/>
  <c i="5" r="J283"/>
  <c r="BK112"/>
  <c r="BK299"/>
  <c r="J256"/>
  <c r="BK128"/>
  <c i="6" r="BK152"/>
  <c r="BK317"/>
  <c i="2" r="BK437"/>
  <c r="BK452"/>
  <c r="J236"/>
  <c r="J370"/>
  <c i="3" r="BK441"/>
  <c r="J214"/>
  <c r="BK170"/>
  <c i="4" r="J336"/>
  <c r="BK160"/>
  <c r="J108"/>
  <c i="5" r="J299"/>
  <c r="J133"/>
  <c i="6" r="J213"/>
  <c r="J122"/>
  <c r="BK113"/>
  <c i="2" r="BK139"/>
  <c r="BK100"/>
  <c r="J461"/>
  <c r="J148"/>
  <c i="3" r="J428"/>
  <c r="BK140"/>
  <c r="BK408"/>
  <c r="BK159"/>
  <c i="4" r="J281"/>
  <c r="BK187"/>
  <c r="BK321"/>
  <c i="5" r="BK98"/>
  <c r="BK225"/>
  <c i="6" r="BK122"/>
  <c r="J135"/>
  <c r="J351"/>
  <c r="BK346"/>
  <c r="BK118"/>
  <c r="BK287"/>
  <c i="2" r="BK164"/>
  <c r="BK443"/>
  <c r="J139"/>
  <c r="J157"/>
  <c i="3" r="J112"/>
  <c r="J98"/>
  <c r="BK104"/>
  <c r="J378"/>
  <c i="4" r="J297"/>
  <c r="J303"/>
  <c r="J135"/>
  <c i="5" r="J128"/>
  <c r="BK305"/>
  <c i="6" r="BK279"/>
  <c r="BK373"/>
  <c r="J335"/>
  <c i="2" r="J440"/>
  <c r="BK430"/>
  <c r="BK217"/>
  <c r="BK144"/>
  <c i="3" r="BK424"/>
  <c r="J104"/>
  <c r="BK360"/>
  <c i="4" r="BK157"/>
  <c r="BK198"/>
  <c r="BK174"/>
  <c r="J132"/>
  <c i="5" r="BK125"/>
  <c r="J156"/>
  <c i="6" r="BK394"/>
  <c r="BK213"/>
  <c i="2" r="J452"/>
  <c r="BK140"/>
  <c r="BK404"/>
  <c r="J219"/>
  <c i="3" r="BK440"/>
  <c r="J353"/>
  <c r="BK98"/>
  <c i="4" r="BK153"/>
  <c r="BK329"/>
  <c r="J208"/>
  <c i="5" r="BK306"/>
  <c r="BK106"/>
  <c r="BK151"/>
  <c i="6" r="BK203"/>
  <c r="BK190"/>
  <c r="BK351"/>
  <c i="2" r="J421"/>
  <c r="BK208"/>
  <c r="J402"/>
  <c i="3" r="BK100"/>
  <c r="BK414"/>
  <c r="J147"/>
  <c r="J150"/>
  <c i="4" r="J339"/>
  <c r="BK108"/>
  <c r="BK322"/>
  <c i="5" r="J302"/>
  <c r="J116"/>
  <c r="BK279"/>
  <c r="BK308"/>
  <c i="6" r="BK377"/>
  <c r="J366"/>
  <c r="J384"/>
  <c r="J127"/>
  <c r="J346"/>
  <c i="2" r="BK104"/>
  <c r="BK106"/>
  <c r="J339"/>
  <c r="J425"/>
  <c i="3" r="BK446"/>
  <c r="BK385"/>
  <c r="J161"/>
  <c r="BK364"/>
  <c i="4" r="J331"/>
  <c r="BK135"/>
  <c r="BK115"/>
  <c i="5" r="BK238"/>
  <c r="BK123"/>
  <c i="6" r="J337"/>
  <c r="J112"/>
  <c i="2" r="BK362"/>
  <c r="J134"/>
  <c r="J265"/>
  <c r="J252"/>
  <c i="3" r="BK334"/>
  <c r="J388"/>
  <c r="BK129"/>
  <c r="BK121"/>
  <c i="4" r="BK236"/>
  <c r="J341"/>
  <c r="J255"/>
  <c i="5" r="J135"/>
  <c r="J154"/>
  <c r="J178"/>
  <c r="BK263"/>
  <c r="BK108"/>
  <c i="6" r="BK389"/>
  <c r="J377"/>
  <c i="2" r="J448"/>
  <c r="BK461"/>
  <c r="J160"/>
  <c r="BK169"/>
  <c i="3" r="BK143"/>
  <c r="J349"/>
  <c r="J347"/>
  <c i="4" r="BK294"/>
  <c r="BK325"/>
  <c r="J139"/>
  <c r="J299"/>
  <c i="5" r="J197"/>
  <c r="BK292"/>
  <c r="BK309"/>
  <c i="6" r="BK369"/>
  <c r="BK337"/>
  <c i="2" r="J208"/>
  <c r="BK166"/>
  <c r="J353"/>
  <c r="J173"/>
  <c i="3" r="J446"/>
  <c r="J422"/>
  <c r="J207"/>
  <c r="J412"/>
  <c i="4" r="BK340"/>
  <c r="BK301"/>
  <c r="J157"/>
  <c i="5" r="BK147"/>
  <c r="BK140"/>
  <c r="J121"/>
  <c i="6" r="J299"/>
  <c r="BK112"/>
  <c r="BK378"/>
  <c r="J114"/>
  <c r="J151"/>
  <c r="J179"/>
  <c i="2" r="J125"/>
  <c r="BK385"/>
  <c r="J460"/>
  <c r="J304"/>
  <c i="3" r="J141"/>
  <c r="BK389"/>
  <c r="BK444"/>
  <c i="4" r="BK98"/>
  <c r="J98"/>
  <c r="J253"/>
  <c i="5" r="BK154"/>
  <c r="BK163"/>
  <c r="BK144"/>
  <c i="6" r="J324"/>
  <c r="J131"/>
  <c i="2" r="J392"/>
  <c r="BK337"/>
  <c r="J142"/>
  <c r="J106"/>
  <c i="3" r="J334"/>
  <c r="J145"/>
  <c r="J430"/>
  <c r="J140"/>
  <c i="4" r="BK306"/>
  <c r="BK283"/>
  <c r="J327"/>
  <c i="5" r="J212"/>
  <c r="BK288"/>
  <c i="6" r="BK127"/>
  <c r="BK339"/>
  <c r="BK293"/>
  <c i="2" r="J138"/>
  <c r="BK459"/>
  <c r="J238"/>
  <c r="J403"/>
  <c i="3" r="BK418"/>
  <c r="J431"/>
  <c r="BK235"/>
  <c i="4" r="BK290"/>
  <c r="J236"/>
  <c r="J315"/>
  <c i="5" r="BK227"/>
  <c r="BK289"/>
  <c r="BK303"/>
  <c i="6" r="J378"/>
  <c r="J361"/>
  <c i="2" r="J430"/>
  <c r="BK436"/>
  <c r="J436"/>
  <c i="3" r="J448"/>
  <c r="BK353"/>
  <c r="J100"/>
  <c r="BK355"/>
  <c r="BK362"/>
  <c i="4" r="J153"/>
  <c r="J96"/>
  <c r="BK244"/>
  <c i="5" r="J125"/>
  <c r="BK169"/>
  <c r="BK181"/>
  <c i="6" r="J379"/>
  <c r="J396"/>
  <c r="J287"/>
  <c r="J306"/>
  <c r="J109"/>
  <c r="BK168"/>
  <c i="2" r="BK252"/>
  <c r="BK339"/>
  <c r="BK392"/>
  <c r="BK141"/>
  <c i="3" r="BK347"/>
  <c r="J216"/>
  <c r="BK428"/>
  <c r="J143"/>
  <c i="4" r="J183"/>
  <c r="J326"/>
  <c i="5" r="J305"/>
  <c r="J225"/>
  <c r="J163"/>
  <c i="6" r="BK361"/>
  <c r="J373"/>
  <c i="2" r="J128"/>
  <c r="BK460"/>
  <c r="J121"/>
  <c r="J100"/>
  <c i="3" r="BK431"/>
  <c r="BK338"/>
  <c r="J421"/>
  <c r="BK340"/>
  <c i="4" r="BK328"/>
  <c r="J271"/>
  <c r="BK330"/>
  <c i="5" r="BK253"/>
  <c r="J272"/>
  <c r="J112"/>
  <c r="BK266"/>
  <c r="J151"/>
  <c i="6" r="BK329"/>
  <c r="J332"/>
  <c i="2" r="J166"/>
  <c r="BK440"/>
  <c r="J442"/>
  <c r="J457"/>
  <c i="3" r="BK423"/>
  <c r="J131"/>
  <c r="J447"/>
  <c r="BK135"/>
  <c i="4" r="J198"/>
  <c r="J348"/>
  <c r="BK227"/>
  <c i="5" r="BK293"/>
  <c r="BK245"/>
  <c r="BK272"/>
  <c i="6" r="BK395"/>
  <c r="BK335"/>
  <c r="BK299"/>
  <c i="2" r="BK115"/>
  <c r="BK364"/>
  <c r="J104"/>
  <c r="BK374"/>
  <c i="3" r="J135"/>
  <c r="BK188"/>
  <c r="BK430"/>
  <c r="BK275"/>
  <c i="4" r="BK208"/>
  <c r="J342"/>
  <c r="BK287"/>
  <c i="5" r="BK212"/>
  <c r="BK121"/>
  <c r="J253"/>
  <c i="6" r="BK124"/>
  <c r="J395"/>
  <c r="J124"/>
  <c r="J190"/>
  <c r="J336"/>
  <c l="1" r="P386"/>
  <c i="2" r="T120"/>
  <c r="T172"/>
  <c r="R405"/>
  <c r="P446"/>
  <c i="3" r="P120"/>
  <c r="R169"/>
  <c r="T391"/>
  <c r="P433"/>
  <c i="4" r="P95"/>
  <c r="T163"/>
  <c r="P296"/>
  <c r="BK338"/>
  <c r="J338"/>
  <c r="J73"/>
  <c i="5" r="R95"/>
  <c r="R111"/>
  <c r="R110"/>
  <c r="T132"/>
  <c r="BK235"/>
  <c r="J235"/>
  <c r="J69"/>
  <c r="BK278"/>
  <c r="J278"/>
  <c r="J71"/>
  <c r="BK296"/>
  <c r="J296"/>
  <c r="J72"/>
  <c r="T296"/>
  <c i="6" r="P95"/>
  <c r="BK111"/>
  <c r="J111"/>
  <c r="J63"/>
  <c r="BK119"/>
  <c r="J119"/>
  <c r="J64"/>
  <c r="P119"/>
  <c r="BK269"/>
  <c r="J269"/>
  <c r="J67"/>
  <c r="P338"/>
  <c i="2" r="P97"/>
  <c r="P120"/>
  <c r="T136"/>
  <c r="R172"/>
  <c r="P405"/>
  <c r="BK446"/>
  <c r="J446"/>
  <c r="J74"/>
  <c r="R450"/>
  <c i="3" r="R120"/>
  <c r="T137"/>
  <c r="BK149"/>
  <c r="J149"/>
  <c r="J66"/>
  <c r="R149"/>
  <c r="BK325"/>
  <c r="J325"/>
  <c r="J70"/>
  <c r="BK387"/>
  <c r="J387"/>
  <c r="J71"/>
  <c r="T387"/>
  <c r="R420"/>
  <c r="R437"/>
  <c i="4" r="BK95"/>
  <c r="J95"/>
  <c r="J61"/>
  <c r="T118"/>
  <c r="BK143"/>
  <c r="J143"/>
  <c r="J65"/>
  <c r="T143"/>
  <c r="BK263"/>
  <c r="J263"/>
  <c r="J69"/>
  <c r="T296"/>
  <c r="BK333"/>
  <c r="J333"/>
  <c r="J72"/>
  <c r="R333"/>
  <c i="5" r="BK111"/>
  <c r="J111"/>
  <c r="J63"/>
  <c r="R132"/>
  <c r="T150"/>
  <c r="BK255"/>
  <c r="J255"/>
  <c r="J70"/>
  <c r="P278"/>
  <c r="R296"/>
  <c r="R301"/>
  <c i="6" r="R95"/>
  <c r="P111"/>
  <c r="T111"/>
  <c r="T119"/>
  <c r="T269"/>
  <c r="P334"/>
  <c r="BK382"/>
  <c r="J382"/>
  <c r="J71"/>
  <c i="2" r="BK120"/>
  <c r="J120"/>
  <c r="J63"/>
  <c r="P136"/>
  <c r="P143"/>
  <c r="T143"/>
  <c r="T152"/>
  <c r="R341"/>
  <c r="P401"/>
  <c r="R433"/>
  <c r="T446"/>
  <c i="3" r="R97"/>
  <c r="BK137"/>
  <c r="J137"/>
  <c r="J64"/>
  <c r="P169"/>
  <c r="BK391"/>
  <c r="J391"/>
  <c r="J72"/>
  <c r="T420"/>
  <c r="T433"/>
  <c i="4" r="R95"/>
  <c r="R163"/>
  <c r="R296"/>
  <c r="P338"/>
  <c i="5" r="P95"/>
  <c r="T111"/>
  <c r="T110"/>
  <c r="BK150"/>
  <c r="BK149"/>
  <c r="J149"/>
  <c r="J67"/>
  <c r="P235"/>
  <c r="P255"/>
  <c r="R278"/>
  <c r="T301"/>
  <c i="6" r="T134"/>
  <c r="T338"/>
  <c i="2" r="BK97"/>
  <c r="J97"/>
  <c r="J61"/>
  <c r="R120"/>
  <c r="P172"/>
  <c r="BK405"/>
  <c r="J405"/>
  <c r="J72"/>
  <c r="P433"/>
  <c r="P450"/>
  <c i="3" r="T120"/>
  <c r="T169"/>
  <c r="P391"/>
  <c r="BK437"/>
  <c r="J437"/>
  <c r="J75"/>
  <c i="4" r="P118"/>
  <c r="BK134"/>
  <c r="J134"/>
  <c r="J64"/>
  <c r="R134"/>
  <c r="P143"/>
  <c r="P263"/>
  <c r="BK324"/>
  <c r="J324"/>
  <c r="J71"/>
  <c r="T338"/>
  <c i="6" r="BK134"/>
  <c r="J134"/>
  <c r="J66"/>
  <c r="P269"/>
  <c r="BK334"/>
  <c r="J334"/>
  <c r="J68"/>
  <c r="T334"/>
  <c r="T375"/>
  <c r="BK386"/>
  <c r="J386"/>
  <c r="J72"/>
  <c i="4" r="T95"/>
  <c r="P163"/>
  <c r="T263"/>
  <c r="R324"/>
  <c r="R338"/>
  <c i="5" r="BK95"/>
  <c r="J95"/>
  <c r="J61"/>
  <c r="T95"/>
  <c r="T94"/>
  <c r="P132"/>
  <c r="P150"/>
  <c r="R235"/>
  <c r="R255"/>
  <c r="T278"/>
  <c r="P301"/>
  <c i="6" r="P134"/>
  <c r="R338"/>
  <c r="P375"/>
  <c r="R382"/>
  <c r="T382"/>
  <c i="2" r="T97"/>
  <c r="R136"/>
  <c r="BK152"/>
  <c r="J152"/>
  <c r="J66"/>
  <c r="R152"/>
  <c r="BK341"/>
  <c r="J341"/>
  <c r="J70"/>
  <c r="BK401"/>
  <c r="J401"/>
  <c r="J71"/>
  <c r="T401"/>
  <c r="T433"/>
  <c r="R446"/>
  <c i="3" r="BK97"/>
  <c r="J97"/>
  <c r="J61"/>
  <c r="BK120"/>
  <c r="J120"/>
  <c r="J63"/>
  <c r="R137"/>
  <c r="P144"/>
  <c r="T144"/>
  <c r="T149"/>
  <c r="R325"/>
  <c r="P387"/>
  <c r="BK420"/>
  <c r="J420"/>
  <c r="J73"/>
  <c r="P437"/>
  <c i="4" r="R118"/>
  <c r="R117"/>
  <c r="P134"/>
  <c r="T134"/>
  <c r="R143"/>
  <c r="R263"/>
  <c r="P324"/>
  <c r="P333"/>
  <c i="2" r="R97"/>
  <c r="BK136"/>
  <c r="J136"/>
  <c r="J64"/>
  <c r="BK143"/>
  <c r="J143"/>
  <c r="J65"/>
  <c r="R143"/>
  <c r="P152"/>
  <c r="T341"/>
  <c r="R401"/>
  <c r="BK433"/>
  <c r="J433"/>
  <c r="J73"/>
  <c r="T450"/>
  <c i="3" r="P97"/>
  <c r="T97"/>
  <c r="P137"/>
  <c r="BK144"/>
  <c r="J144"/>
  <c r="J65"/>
  <c r="R144"/>
  <c r="P149"/>
  <c r="T325"/>
  <c r="R387"/>
  <c r="P420"/>
  <c r="T437"/>
  <c i="4" r="BK118"/>
  <c r="BK117"/>
  <c r="J117"/>
  <c r="J62"/>
  <c r="BK163"/>
  <c r="J163"/>
  <c r="J68"/>
  <c r="BK296"/>
  <c r="J296"/>
  <c r="J70"/>
  <c r="T324"/>
  <c r="T333"/>
  <c i="5" r="P111"/>
  <c r="P110"/>
  <c r="BK132"/>
  <c r="J132"/>
  <c r="J65"/>
  <c r="R150"/>
  <c r="R149"/>
  <c r="T235"/>
  <c r="T255"/>
  <c r="P296"/>
  <c r="BK301"/>
  <c r="J301"/>
  <c r="J73"/>
  <c i="6" r="T95"/>
  <c r="T94"/>
  <c r="T93"/>
  <c r="R111"/>
  <c r="R119"/>
  <c r="R269"/>
  <c r="R334"/>
  <c r="BK375"/>
  <c r="J375"/>
  <c r="J70"/>
  <c r="P382"/>
  <c r="R386"/>
  <c i="2" r="BK172"/>
  <c r="J172"/>
  <c r="J69"/>
  <c r="P341"/>
  <c r="T405"/>
  <c r="BK450"/>
  <c r="J450"/>
  <c r="J75"/>
  <c i="3" r="BK169"/>
  <c r="BK168"/>
  <c r="J168"/>
  <c r="J68"/>
  <c r="P325"/>
  <c r="R391"/>
  <c r="BK433"/>
  <c r="J433"/>
  <c r="J74"/>
  <c r="R433"/>
  <c i="6" r="BK95"/>
  <c r="J95"/>
  <c r="J62"/>
  <c r="R134"/>
  <c r="R133"/>
  <c r="BK338"/>
  <c r="J338"/>
  <c r="J69"/>
  <c r="R375"/>
  <c r="T386"/>
  <c i="5" r="BK146"/>
  <c r="J146"/>
  <c r="J66"/>
  <c i="4" r="BK159"/>
  <c r="J159"/>
  <c r="J66"/>
  <c i="5" r="BK127"/>
  <c r="J127"/>
  <c r="J64"/>
  <c i="2" r="BK168"/>
  <c r="J168"/>
  <c r="J67"/>
  <c i="3" r="BK165"/>
  <c r="J165"/>
  <c r="J67"/>
  <c i="6" r="BF103"/>
  <c r="BF116"/>
  <c r="BF120"/>
  <c r="BF124"/>
  <c r="BF263"/>
  <c r="BF270"/>
  <c r="BF361"/>
  <c i="5" r="J150"/>
  <c r="J68"/>
  <c i="6" r="BF122"/>
  <c r="BF127"/>
  <c r="BF135"/>
  <c r="BF193"/>
  <c r="BF265"/>
  <c r="BF275"/>
  <c r="BF301"/>
  <c r="BF351"/>
  <c r="BF354"/>
  <c r="BF380"/>
  <c r="BF384"/>
  <c r="BF390"/>
  <c r="BF393"/>
  <c r="F55"/>
  <c r="BF129"/>
  <c r="BF203"/>
  <c r="BF293"/>
  <c r="BF295"/>
  <c r="BF317"/>
  <c r="BF335"/>
  <c r="BF344"/>
  <c r="BF376"/>
  <c r="BF379"/>
  <c r="BF395"/>
  <c r="J52"/>
  <c r="BF96"/>
  <c r="BF131"/>
  <c r="BF152"/>
  <c r="BF177"/>
  <c r="BF213"/>
  <c r="BF287"/>
  <c r="BF387"/>
  <c r="BF394"/>
  <c r="E48"/>
  <c r="BF109"/>
  <c r="BF118"/>
  <c r="BF179"/>
  <c r="BF232"/>
  <c r="BF248"/>
  <c r="BF310"/>
  <c r="BF329"/>
  <c r="BF336"/>
  <c r="BF369"/>
  <c r="BF377"/>
  <c r="BF392"/>
  <c r="BF397"/>
  <c r="BF100"/>
  <c r="BF114"/>
  <c r="BF117"/>
  <c r="BF267"/>
  <c r="BF332"/>
  <c r="BF337"/>
  <c r="BF358"/>
  <c r="BF366"/>
  <c r="BF383"/>
  <c r="BF389"/>
  <c r="BF391"/>
  <c r="BF396"/>
  <c r="J55"/>
  <c r="BF105"/>
  <c r="BF107"/>
  <c r="BF112"/>
  <c r="BF113"/>
  <c r="BF115"/>
  <c r="BF223"/>
  <c r="BF279"/>
  <c r="BF306"/>
  <c r="BF346"/>
  <c r="BF388"/>
  <c i="5" r="BK110"/>
  <c r="J110"/>
  <c r="J62"/>
  <c i="6" r="BF151"/>
  <c r="BF168"/>
  <c r="BF170"/>
  <c r="BF190"/>
  <c r="BF192"/>
  <c r="BF299"/>
  <c r="BF308"/>
  <c r="BF324"/>
  <c r="BF339"/>
  <c r="BF373"/>
  <c r="BF378"/>
  <c i="5" r="J87"/>
  <c r="BF96"/>
  <c r="BF154"/>
  <c r="BF178"/>
  <c r="BF180"/>
  <c r="BF227"/>
  <c r="BF270"/>
  <c r="BF279"/>
  <c r="BF292"/>
  <c r="BF293"/>
  <c r="BF309"/>
  <c r="BF310"/>
  <c r="BF311"/>
  <c i="4" r="J118"/>
  <c r="J63"/>
  <c i="5" r="F55"/>
  <c r="BF98"/>
  <c r="BF104"/>
  <c r="BF106"/>
  <c r="BF116"/>
  <c r="BF121"/>
  <c r="BF137"/>
  <c r="BF165"/>
  <c r="BF218"/>
  <c r="BF238"/>
  <c r="BF247"/>
  <c r="BF260"/>
  <c r="BF287"/>
  <c r="BF294"/>
  <c r="BF305"/>
  <c i="4" r="BK94"/>
  <c r="J94"/>
  <c r="J60"/>
  <c i="5" r="J55"/>
  <c r="BF128"/>
  <c r="BF133"/>
  <c r="BF135"/>
  <c r="BF153"/>
  <c r="BF156"/>
  <c r="BF163"/>
  <c r="BF167"/>
  <c r="BF253"/>
  <c r="BF268"/>
  <c r="BF297"/>
  <c r="BF299"/>
  <c r="BF302"/>
  <c r="BF304"/>
  <c r="BF108"/>
  <c r="BF112"/>
  <c r="BF119"/>
  <c r="BF123"/>
  <c r="BF125"/>
  <c r="BF140"/>
  <c r="BF189"/>
  <c r="BF205"/>
  <c r="BF272"/>
  <c r="BF274"/>
  <c r="BF283"/>
  <c r="BF308"/>
  <c r="BF102"/>
  <c r="BF147"/>
  <c r="BF225"/>
  <c r="BF231"/>
  <c r="BF233"/>
  <c r="BF241"/>
  <c r="BF250"/>
  <c r="BF263"/>
  <c r="BF291"/>
  <c r="BF306"/>
  <c r="E83"/>
  <c r="BF144"/>
  <c r="BF151"/>
  <c r="BF197"/>
  <c r="BF212"/>
  <c r="BF236"/>
  <c r="BF266"/>
  <c r="BF289"/>
  <c r="BF303"/>
  <c r="BF169"/>
  <c r="BF181"/>
  <c r="BF288"/>
  <c r="BF307"/>
  <c r="BF142"/>
  <c r="BF245"/>
  <c r="BF256"/>
  <c r="BF276"/>
  <c r="BF290"/>
  <c i="3" r="J169"/>
  <c r="J69"/>
  <c i="4" r="J55"/>
  <c r="BF102"/>
  <c r="BF115"/>
  <c r="BF148"/>
  <c r="BF160"/>
  <c r="BF173"/>
  <c r="BF236"/>
  <c r="BF308"/>
  <c r="BF313"/>
  <c r="BF319"/>
  <c r="BF325"/>
  <c r="BF326"/>
  <c r="BF328"/>
  <c r="E83"/>
  <c r="BF119"/>
  <c r="BF292"/>
  <c r="BF297"/>
  <c r="BF311"/>
  <c r="BF317"/>
  <c r="BF339"/>
  <c i="3" r="BK119"/>
  <c r="J119"/>
  <c r="J62"/>
  <c i="4" r="F90"/>
  <c r="BF96"/>
  <c r="BF98"/>
  <c r="BF110"/>
  <c r="BF113"/>
  <c r="BF151"/>
  <c r="BF157"/>
  <c r="BF188"/>
  <c r="BF198"/>
  <c r="BF306"/>
  <c r="BF329"/>
  <c r="BF336"/>
  <c r="BF343"/>
  <c r="BF108"/>
  <c r="BF132"/>
  <c r="BF146"/>
  <c r="BF227"/>
  <c r="BF322"/>
  <c r="BF331"/>
  <c r="BF334"/>
  <c r="BF340"/>
  <c r="BF342"/>
  <c r="BF344"/>
  <c r="BF347"/>
  <c r="BF349"/>
  <c r="BF123"/>
  <c r="BF126"/>
  <c r="BF128"/>
  <c r="BF135"/>
  <c r="BF153"/>
  <c r="BF164"/>
  <c r="BF187"/>
  <c r="BF208"/>
  <c r="BF218"/>
  <c r="BF253"/>
  <c r="BF259"/>
  <c r="BF290"/>
  <c r="BF294"/>
  <c r="BF299"/>
  <c r="BF303"/>
  <c r="BF315"/>
  <c r="BF341"/>
  <c r="BF348"/>
  <c i="3" r="BK96"/>
  <c r="J96"/>
  <c r="J60"/>
  <c i="4" r="J52"/>
  <c r="BF104"/>
  <c r="BF130"/>
  <c r="BF139"/>
  <c r="BF144"/>
  <c r="BF155"/>
  <c r="BF244"/>
  <c r="BF261"/>
  <c r="BF264"/>
  <c r="BF321"/>
  <c r="BF327"/>
  <c r="BF345"/>
  <c r="BF174"/>
  <c r="BF183"/>
  <c r="BF185"/>
  <c r="BF255"/>
  <c r="BF271"/>
  <c r="BF275"/>
  <c r="BF277"/>
  <c r="BF281"/>
  <c r="BF283"/>
  <c r="BF287"/>
  <c r="BF301"/>
  <c r="BF330"/>
  <c r="BF346"/>
  <c i="3" r="E85"/>
  <c r="J89"/>
  <c r="BF117"/>
  <c r="BF163"/>
  <c r="BF205"/>
  <c r="BF233"/>
  <c r="BF235"/>
  <c r="BF275"/>
  <c r="BF302"/>
  <c r="BF334"/>
  <c r="BF347"/>
  <c r="BF349"/>
  <c r="BF360"/>
  <c r="BF385"/>
  <c r="BF414"/>
  <c r="BF441"/>
  <c r="BF442"/>
  <c r="F55"/>
  <c r="BF110"/>
  <c r="BF140"/>
  <c r="BF141"/>
  <c r="BF142"/>
  <c r="BF143"/>
  <c r="BF150"/>
  <c r="BF159"/>
  <c r="BF161"/>
  <c r="BF236"/>
  <c r="BF284"/>
  <c r="BF323"/>
  <c r="BF331"/>
  <c r="BF362"/>
  <c r="BF364"/>
  <c r="BF371"/>
  <c r="BF389"/>
  <c r="BF404"/>
  <c r="BF417"/>
  <c r="BF424"/>
  <c r="BF434"/>
  <c r="BF435"/>
  <c r="BF121"/>
  <c r="BF139"/>
  <c r="BF152"/>
  <c r="BF319"/>
  <c r="BF353"/>
  <c r="BF355"/>
  <c r="BF388"/>
  <c r="BF390"/>
  <c r="BF399"/>
  <c r="BF408"/>
  <c r="BF412"/>
  <c r="BF428"/>
  <c r="BF429"/>
  <c r="BF431"/>
  <c r="BF438"/>
  <c i="2" r="BK171"/>
  <c r="J171"/>
  <c r="J68"/>
  <c i="3" r="J55"/>
  <c r="BF125"/>
  <c r="BF138"/>
  <c r="BF154"/>
  <c r="BF166"/>
  <c r="BF249"/>
  <c r="BF262"/>
  <c r="BF326"/>
  <c r="BF418"/>
  <c r="BF440"/>
  <c r="BF445"/>
  <c r="BF100"/>
  <c r="BF106"/>
  <c r="BF112"/>
  <c r="BF115"/>
  <c r="BF129"/>
  <c r="BF131"/>
  <c r="BF135"/>
  <c r="BF145"/>
  <c r="BF147"/>
  <c r="BF170"/>
  <c r="BF187"/>
  <c r="BF214"/>
  <c r="BF216"/>
  <c r="BF392"/>
  <c r="BF397"/>
  <c r="BF401"/>
  <c r="BF421"/>
  <c r="BF422"/>
  <c r="BF427"/>
  <c r="BF430"/>
  <c r="BF444"/>
  <c r="BF446"/>
  <c r="BF448"/>
  <c i="2" r="BK119"/>
  <c r="J119"/>
  <c r="J62"/>
  <c i="3" r="BF98"/>
  <c r="BF104"/>
  <c r="BF133"/>
  <c r="BF157"/>
  <c r="BF188"/>
  <c r="BF207"/>
  <c r="BF321"/>
  <c r="BF338"/>
  <c r="BF340"/>
  <c r="BF378"/>
  <c r="BF382"/>
  <c r="BF423"/>
  <c r="BF425"/>
  <c r="BF426"/>
  <c r="BF439"/>
  <c r="BF443"/>
  <c r="BF447"/>
  <c i="2" r="J55"/>
  <c r="BF339"/>
  <c r="BF353"/>
  <c r="BF355"/>
  <c r="BF368"/>
  <c r="BF370"/>
  <c r="BF378"/>
  <c r="J89"/>
  <c r="BF106"/>
  <c r="BF110"/>
  <c r="BF128"/>
  <c r="BF153"/>
  <c r="BF160"/>
  <c r="BF166"/>
  <c r="BF191"/>
  <c r="BF208"/>
  <c r="BF265"/>
  <c r="BF337"/>
  <c r="BF362"/>
  <c r="BF364"/>
  <c r="BF430"/>
  <c r="BF431"/>
  <c r="BF440"/>
  <c r="BF442"/>
  <c r="BF454"/>
  <c r="BF455"/>
  <c r="BF456"/>
  <c r="BF458"/>
  <c r="BF459"/>
  <c r="E48"/>
  <c r="F55"/>
  <c r="BF117"/>
  <c r="BF125"/>
  <c r="BF140"/>
  <c r="BF141"/>
  <c r="BF144"/>
  <c r="BF155"/>
  <c r="BF162"/>
  <c r="BF210"/>
  <c r="BF346"/>
  <c r="BF414"/>
  <c r="BF417"/>
  <c r="BF98"/>
  <c r="BF132"/>
  <c r="BF134"/>
  <c r="BF169"/>
  <c r="BF217"/>
  <c r="BF236"/>
  <c r="BF374"/>
  <c r="BF385"/>
  <c r="BF396"/>
  <c r="BF399"/>
  <c r="BF404"/>
  <c r="BF406"/>
  <c r="BF434"/>
  <c r="BF438"/>
  <c r="BF447"/>
  <c r="BF457"/>
  <c r="BF460"/>
  <c r="BF461"/>
  <c r="BF100"/>
  <c r="BF138"/>
  <c r="BF278"/>
  <c r="BF287"/>
  <c r="BF342"/>
  <c r="BF349"/>
  <c r="BF376"/>
  <c r="BF403"/>
  <c r="BF425"/>
  <c r="BF436"/>
  <c r="BF441"/>
  <c r="BF443"/>
  <c r="BF444"/>
  <c r="BF448"/>
  <c r="BF104"/>
  <c r="BF115"/>
  <c r="BF121"/>
  <c r="BF130"/>
  <c r="BF139"/>
  <c r="BF142"/>
  <c r="BF173"/>
  <c r="BF190"/>
  <c r="BF252"/>
  <c r="BF410"/>
  <c r="BF421"/>
  <c r="BF427"/>
  <c r="BF451"/>
  <c r="BF112"/>
  <c r="BF137"/>
  <c r="BF148"/>
  <c r="BF157"/>
  <c r="BF164"/>
  <c r="BF219"/>
  <c r="BF238"/>
  <c r="BF239"/>
  <c r="BF304"/>
  <c r="BF320"/>
  <c r="BF392"/>
  <c r="BF402"/>
  <c r="BF412"/>
  <c r="BF435"/>
  <c r="BF437"/>
  <c r="BF439"/>
  <c r="BF452"/>
  <c r="BF453"/>
  <c i="4" r="F37"/>
  <c i="1" r="BD57"/>
  <c i="3" r="F35"/>
  <c i="1" r="BB56"/>
  <c i="3" r="J33"/>
  <c i="1" r="AV56"/>
  <c i="3" r="F33"/>
  <c i="1" r="AZ56"/>
  <c i="2" r="F33"/>
  <c i="1" r="AZ55"/>
  <c i="2" r="F35"/>
  <c i="1" r="BB55"/>
  <c i="5" r="F37"/>
  <c i="1" r="BD58"/>
  <c i="2" r="J33"/>
  <c i="1" r="AV55"/>
  <c i="4" r="F33"/>
  <c i="1" r="AZ57"/>
  <c i="2" r="F36"/>
  <c i="1" r="BC55"/>
  <c i="6" r="F36"/>
  <c i="1" r="BC59"/>
  <c i="5" r="J33"/>
  <c i="1" r="AV58"/>
  <c i="5" r="F33"/>
  <c i="1" r="AZ58"/>
  <c i="2" r="F37"/>
  <c i="1" r="BD55"/>
  <c i="3" r="F37"/>
  <c i="1" r="BD56"/>
  <c i="4" r="F36"/>
  <c i="1" r="BC57"/>
  <c i="6" r="F37"/>
  <c i="1" r="BD59"/>
  <c i="6" r="F35"/>
  <c i="1" r="BB59"/>
  <c i="4" r="J33"/>
  <c i="1" r="AV57"/>
  <c i="6" r="J33"/>
  <c i="1" r="AV59"/>
  <c i="5" r="F36"/>
  <c i="1" r="BC58"/>
  <c i="3" r="F36"/>
  <c i="1" r="BC56"/>
  <c i="4" r="F35"/>
  <c i="1" r="BB57"/>
  <c i="5" r="F35"/>
  <c i="1" r="BB58"/>
  <c i="6" r="F33"/>
  <c i="1" r="AZ59"/>
  <c i="4" l="1" r="BK162"/>
  <c r="J162"/>
  <c r="J67"/>
  <c i="3" r="T119"/>
  <c r="T96"/>
  <c i="4" r="R162"/>
  <c r="T117"/>
  <c r="T94"/>
  <c r="T93"/>
  <c r="T162"/>
  <c i="5" r="T149"/>
  <c r="T93"/>
  <c i="3" r="R119"/>
  <c r="R96"/>
  <c i="2" r="P119"/>
  <c r="P96"/>
  <c i="6" r="P94"/>
  <c r="P93"/>
  <c i="2" r="P171"/>
  <c i="3" r="P119"/>
  <c r="P96"/>
  <c i="4" r="P117"/>
  <c r="P94"/>
  <c r="R94"/>
  <c r="R93"/>
  <c i="2" r="R171"/>
  <c i="4" r="P162"/>
  <c i="3" r="T168"/>
  <c i="2" r="R119"/>
  <c r="R96"/>
  <c r="R95"/>
  <c i="3" r="P168"/>
  <c i="6" r="R94"/>
  <c r="R93"/>
  <c r="R92"/>
  <c i="3" r="R168"/>
  <c i="5" r="P149"/>
  <c i="6" r="T133"/>
  <c r="T92"/>
  <c i="5" r="P94"/>
  <c r="P93"/>
  <c i="1" r="AU58"/>
  <c i="5" r="R94"/>
  <c r="R93"/>
  <c i="2" r="T171"/>
  <c i="6" r="P133"/>
  <c i="2" r="T119"/>
  <c r="T96"/>
  <c r="T95"/>
  <c i="6" r="BK94"/>
  <c r="J94"/>
  <c r="J61"/>
  <c r="BK133"/>
  <c r="J133"/>
  <c r="J65"/>
  <c i="5" r="BK94"/>
  <c r="BK93"/>
  <c r="J93"/>
  <c r="J59"/>
  <c i="4" r="BK93"/>
  <c r="J93"/>
  <c r="J59"/>
  <c i="3" r="BK95"/>
  <c r="J95"/>
  <c r="J59"/>
  <c i="2" r="BK96"/>
  <c r="J96"/>
  <c r="J60"/>
  <c i="5" r="F34"/>
  <c i="1" r="BA58"/>
  <c i="5" r="J34"/>
  <c i="1" r="AW58"/>
  <c r="AT58"/>
  <c r="AZ54"/>
  <c r="AV54"/>
  <c r="AK29"/>
  <c i="6" r="F34"/>
  <c i="1" r="BA59"/>
  <c i="2" r="F34"/>
  <c i="1" r="BA55"/>
  <c i="3" r="F34"/>
  <c i="1" r="BA56"/>
  <c r="BD54"/>
  <c r="W33"/>
  <c i="6" r="J34"/>
  <c i="1" r="AW59"/>
  <c r="AT59"/>
  <c i="4" r="F34"/>
  <c i="1" r="BA57"/>
  <c i="2" r="J34"/>
  <c i="1" r="AW55"/>
  <c r="AT55"/>
  <c r="BC54"/>
  <c r="W32"/>
  <c r="BB54"/>
  <c r="W31"/>
  <c i="3" r="J34"/>
  <c i="1" r="AW56"/>
  <c r="AT56"/>
  <c i="4" r="J34"/>
  <c i="1" r="AW57"/>
  <c r="AT57"/>
  <c i="4" l="1" r="P93"/>
  <c i="1" r="AU57"/>
  <c i="3" r="P95"/>
  <c i="1" r="AU56"/>
  <c i="2" r="P95"/>
  <c i="1" r="AU55"/>
  <c i="3" r="R95"/>
  <c r="T95"/>
  <c i="6" r="P92"/>
  <c i="1" r="AU59"/>
  <c i="6" r="BK93"/>
  <c r="J93"/>
  <c r="J60"/>
  <c i="5" r="J94"/>
  <c r="J60"/>
  <c i="2" r="BK95"/>
  <c r="J95"/>
  <c r="J59"/>
  <c i="1" r="AY54"/>
  <c i="5" r="J30"/>
  <c i="1" r="AG58"/>
  <c r="AN58"/>
  <c r="BA54"/>
  <c r="AW54"/>
  <c r="AK30"/>
  <c i="3" r="J30"/>
  <c i="1" r="AG56"/>
  <c r="AN56"/>
  <c r="AX54"/>
  <c i="4" r="J30"/>
  <c i="1" r="AG57"/>
  <c r="AN57"/>
  <c r="W29"/>
  <c i="6" l="1" r="BK92"/>
  <c r="J92"/>
  <c r="J59"/>
  <c i="5" r="J39"/>
  <c i="4" r="J39"/>
  <c i="3" r="J39"/>
  <c i="2" r="J30"/>
  <c i="1" r="AG55"/>
  <c r="AU54"/>
  <c r="W30"/>
  <c r="AT54"/>
  <c l="1" r="AN55"/>
  <c i="2" r="J39"/>
  <c i="6" r="J30"/>
  <c i="1" r="AG59"/>
  <c r="AG54"/>
  <c r="AK26"/>
  <c r="AK35"/>
  <c l="1" r="AN54"/>
  <c i="6" r="J39"/>
  <c i="1" r="AN59"/>
</calcChain>
</file>

<file path=xl/sharedStrings.xml><?xml version="1.0" encoding="utf-8"?>
<sst xmlns="http://schemas.openxmlformats.org/spreadsheetml/2006/main">
  <si>
    <t>Export Komplet</t>
  </si>
  <si>
    <t>VZ</t>
  </si>
  <si>
    <t>2.0</t>
  </si>
  <si>
    <t/>
  </si>
  <si>
    <t>False</t>
  </si>
  <si>
    <t>{4c81c49f-bb13-4d43-859f-023287fe01f4}</t>
  </si>
  <si>
    <t xml:space="preserve">&gt;&gt;  skryté sloupce  &lt;&lt;</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</si>
  <si>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</si>
  <si>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</si>
  <si>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</si>
  <si>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</si>
  <si>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</si>
  <si>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</si>
  <si>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</si>
  <si>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</si>
  <si>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</si>
  <si>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</si>
  <si>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</si>
  <si>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Kolín, A. Dvořáka 1032- výměna střešního pláště</t>
  </si>
  <si>
    <t>KSO:</t>
  </si>
  <si>
    <t>CC-CZ:</t>
  </si>
  <si>
    <t>Místo:</t>
  </si>
  <si>
    <t xml:space="preserve"> </t>
  </si>
  <si>
    <t>Datum:</t>
  </si>
  <si>
    <t>5. 7. 2024</t>
  </si>
  <si>
    <t>Zadavatel:</t>
  </si>
  <si>
    <t>IČ:</t>
  </si>
  <si>
    <t>Město Kolín</t>
  </si>
  <si>
    <t>DIČ:</t>
  </si>
  <si>
    <t>Uchazeč:</t>
  </si>
  <si>
    <t>Vyplň údaj</t>
  </si>
  <si>
    <t>Projektant:</t>
  </si>
  <si>
    <t>Revitali</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</si>
  <si>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</si>
  <si>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</si>
  <si>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</si>
  <si>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</si>
  <si>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</si>
  <si>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</si>
  <si>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</si>
  <si>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</si>
  <si>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</si>
  <si>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</si>
  <si>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</si>
  <si>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</si>
  <si>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</si>
  <si>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</si>
  <si>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</si>
  <si>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</si>
  <si>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</si>
  <si>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</si>
  <si>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</si>
  <si>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</si>
  <si>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</si>
  <si>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</si>
  <si>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</si>
  <si>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</si>
  <si>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</si>
  <si>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</si>
  <si>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</si>
  <si>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</si>
  <si>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</si>
  <si>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</si>
  <si>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</si>
  <si>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</si>
  <si>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</si>
  <si>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</si>
  <si>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</si>
  <si>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</si>
  <si>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</si>
  <si>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</si>
  <si>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</si>
  <si>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</si>
  <si>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</si>
  <si>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</si>
  <si>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</si>
  <si>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Etapa 1</t>
  </si>
  <si>
    <t>STA</t>
  </si>
  <si>
    <t>{7f6ce472-a173-4d0d-8afa-d7acaf6a66ea}</t>
  </si>
  <si>
    <t>2</t>
  </si>
  <si>
    <t>Etapa 2</t>
  </si>
  <si>
    <t>{4258c2e3-b5e2-4d20-b045-99d8ec6bbe03}</t>
  </si>
  <si>
    <t>3</t>
  </si>
  <si>
    <t>Etapa 3</t>
  </si>
  <si>
    <t>{4ba09da4-f76a-4e2e-908d-3138c652f6fa}</t>
  </si>
  <si>
    <t>4</t>
  </si>
  <si>
    <t>Etapa 4</t>
  </si>
  <si>
    <t>{18e8e9f0-62bf-4fe0-802b-1518e5425907}</t>
  </si>
  <si>
    <t>5</t>
  </si>
  <si>
    <t>Etapa 5</t>
  </si>
  <si>
    <t>{332c9f88-0efa-4ba1-866e-72e839fa0869}</t>
  </si>
  <si>
    <t>KRYCÍ LIST SOUPISU PRACÍ</t>
  </si>
  <si>
    <t>Objekt:</t>
  </si>
  <si>
    <t>1 - Etapa 1</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</si>
  <si>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</si>
  <si>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</si>
  <si>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</si>
  <si>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</si>
  <si>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</si>
  <si>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</si>
  <si>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</si>
  <si>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</si>
  <si>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</si>
  <si>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</si>
  <si>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</si>
  <si>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</si>
  <si>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</si>
  <si>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</si>
  <si>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</si>
  <si>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740 - Elektromontáže</t>
  </si>
  <si>
    <t xml:space="preserve">    762 - Konstrukce tesařské</t>
  </si>
  <si>
    <t xml:space="preserve">    764 - Konstrukce klempířské</t>
  </si>
  <si>
    <t xml:space="preserve">    767 - Konstrukce zámečnické</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</si>
  <si>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</si>
  <si>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</si>
  <si>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</si>
  <si>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</si>
  <si>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</si>
  <si>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</si>
  <si>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</si>
  <si>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</si>
  <si>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</si>
  <si>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</si>
  <si>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</si>
  <si>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</si>
  <si>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</si>
  <si>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</si>
  <si>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</si>
  <si>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</si>
  <si>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</si>
  <si>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</si>
  <si>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</si>
  <si>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</si>
  <si>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622131121</t>
  </si>
  <si>
    <t>Podkladní a spojovací vrstva vnějších omítaných ploch penetrace nanášená ručně stěn</t>
  </si>
  <si>
    <t>m2</t>
  </si>
  <si>
    <t>CS ÚRS 2024 02</t>
  </si>
  <si>
    <t>-370784514</t>
  </si>
  <si>
    <t>Online PSC</t>
  </si>
  <si>
    <t>https://podminky.urs.cz/item/CS_URS_2024_02/622131121</t>
  </si>
  <si>
    <t>622211011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</si>
  <si>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</si>
  <si>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156296804</t>
  </si>
  <si>
    <t>https://podminky.urs.cz/item/CS_URS_2024_02/622211011</t>
  </si>
  <si>
    <t>VV</t>
  </si>
  <si>
    <t>St5</t>
  </si>
  <si>
    <t>18,5*0,1</t>
  </si>
  <si>
    <t>M</t>
  </si>
  <si>
    <t>28375933</t>
  </si>
  <si>
    <t>deska EPS 70 fasádní λ=0,039 tl 50mm</t>
  </si>
  <si>
    <t>8</t>
  </si>
  <si>
    <t>1889194009</t>
  </si>
  <si>
    <t>1,85*1,05 'Přepočtené koeficientem množství</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</si>
  <si>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</si>
  <si>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</si>
  <si>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-1619011345</t>
  </si>
  <si>
    <t>https://podminky.urs.cz/item/CS_URS_2024_02/622211021</t>
  </si>
  <si>
    <t>St1</t>
  </si>
  <si>
    <t>20,0*0,1</t>
  </si>
  <si>
    <t>28375939</t>
  </si>
  <si>
    <t>deska EPS 70 fasádní λ=0,039 tl 120mm</t>
  </si>
  <si>
    <t>2010799700</t>
  </si>
  <si>
    <t>2*1,05 'Přepočtené koeficientem množství</t>
  </si>
  <si>
    <t>622251101</t>
  </si>
  <si>
    <t>Montáž kontaktního zateplení lepením a mechanickým kotvením Příplatek k cenám za zápustnou montáž kotev s použitím tepelněizolačních zátek na vnější stěny z polystyrenu</t>
  </si>
  <si>
    <t>4567048</t>
  </si>
  <si>
    <t>https://podminky.urs.cz/item/CS_URS_2024_02/622251101</t>
  </si>
  <si>
    <t>1,85+2,0</t>
  </si>
  <si>
    <t>7</t>
  </si>
  <si>
    <t>622151031</t>
  </si>
  <si>
    <t>Penetrační nátěr vnějších pastovitých tenkovrstvých omítek silikonový stěn</t>
  </si>
  <si>
    <t>-1614836209</t>
  </si>
  <si>
    <t>https://podminky.urs.cz/item/CS_URS_2024_02/622151031</t>
  </si>
  <si>
    <t>622531012</t>
  </si>
  <si>
    <t>Omítka tenkovrstvá silikonová vnějších ploch probarvená bez penetrace zatíraná (škrábaná), zrnitost 1,5 mm stěn</t>
  </si>
  <si>
    <t>1697108703</t>
  </si>
  <si>
    <t>https://podminky.urs.cz/item/CS_URS_2024_02/622531012</t>
  </si>
  <si>
    <t>9</t>
  </si>
  <si>
    <t>Ostatní konstrukce a práce, bourání</t>
  </si>
  <si>
    <t>94</t>
  </si>
  <si>
    <t>Lešení a stavební výtahy</t>
  </si>
  <si>
    <t>941211112</t>
  </si>
  <si>
    <t>Lešení řadové rámové lehké pracovní s podlahami s provozním zatížením tř. 3 do 200 kg/m2 šířky tř. SW06 od 0,6 do 0,9 m výšky přes 10 do 25 m montáž</t>
  </si>
  <si>
    <t>-1079653433</t>
  </si>
  <si>
    <t>https://podminky.urs.cz/item/CS_URS_2024_02/941211112</t>
  </si>
  <si>
    <t>pouze pro zásobování materiálu (není uvažováno po celém obvodu)</t>
  </si>
  <si>
    <t>10,0*12,0</t>
  </si>
  <si>
    <t>10</t>
  </si>
  <si>
    <t>941211212</t>
  </si>
  <si>
    <t>Lešení řadové rámové lehké pracovní s podlahami s provozním zatížením tř. 3 do 200 kg/m2 šířky tř. SW06 od 0,6 do 0,9 m výšky přes 10 do 25 m příplatek za každý den použití</t>
  </si>
  <si>
    <t>1568068518</t>
  </si>
  <si>
    <t>https://podminky.urs.cz/item/CS_URS_2024_02/941211212</t>
  </si>
  <si>
    <t>120,0*31*1,5</t>
  </si>
  <si>
    <t>11</t>
  </si>
  <si>
    <t>941211812</t>
  </si>
  <si>
    <t>Lešení řadové rámové lehké pracovní s podlahami s provozním zatížením tř. 3 do 200 kg/m2 šířky tř. SW06 od 0,6 do 0,9 m výšky přes 10 do 25 m demontáž</t>
  </si>
  <si>
    <t>-1783597569</t>
  </si>
  <si>
    <t>https://podminky.urs.cz/item/CS_URS_2024_02/941211812</t>
  </si>
  <si>
    <t>944511111</t>
  </si>
  <si>
    <t>Síť ochranná zavěšená na konstrukci lešení z textilie z umělých vláken montáž</t>
  </si>
  <si>
    <t>1651906426</t>
  </si>
  <si>
    <t>https://podminky.urs.cz/item/CS_URS_2024_02/944511111</t>
  </si>
  <si>
    <t>13</t>
  </si>
  <si>
    <t>944511211</t>
  </si>
  <si>
    <t>Síť ochranná zavěšená na konstrukci lešení z textilie z umělých vláken příplatek k ceně za každý den použití</t>
  </si>
  <si>
    <t>105074644</t>
  </si>
  <si>
    <t>https://podminky.urs.cz/item/CS_URS_2024_02/944511211</t>
  </si>
  <si>
    <t>14</t>
  </si>
  <si>
    <t>944511811</t>
  </si>
  <si>
    <t>Síť ochranná zavěšená na konstrukci lešení z textilie z umělých vláken demontáž</t>
  </si>
  <si>
    <t>-1356321125</t>
  </si>
  <si>
    <t>https://podminky.urs.cz/item/CS_URS_2024_02/944511811</t>
  </si>
  <si>
    <t>95</t>
  </si>
  <si>
    <t>Různé dokončovací konstrukce a práce pozemních staveb</t>
  </si>
  <si>
    <t>15</t>
  </si>
  <si>
    <t>K017</t>
  </si>
  <si>
    <t>Demontáž a zpětná montáž prvku ozn. G12 vč. opracování prostupu folií</t>
  </si>
  <si>
    <t>kus</t>
  </si>
  <si>
    <t>1261003091</t>
  </si>
  <si>
    <t>16</t>
  </si>
  <si>
    <t>K018</t>
  </si>
  <si>
    <t>Demontáž a zpětná montáž VZT hlavice vč. opracování prostupu folií</t>
  </si>
  <si>
    <t>1726963595</t>
  </si>
  <si>
    <t>17</t>
  </si>
  <si>
    <t>K019</t>
  </si>
  <si>
    <t>Demontáž a zpětná montáž prvku ozn. VK-1 vč. opracování prostupu folií</t>
  </si>
  <si>
    <t>1487834929</t>
  </si>
  <si>
    <t>18</t>
  </si>
  <si>
    <t>K020</t>
  </si>
  <si>
    <t>Demontáž vpusti</t>
  </si>
  <si>
    <t>-9191120</t>
  </si>
  <si>
    <t>19</t>
  </si>
  <si>
    <t>K028</t>
  </si>
  <si>
    <t>D+M vyhřívaná vpusť s čidlem a připojením na vnitřní el. rozvod vč. opracování prostupu folií</t>
  </si>
  <si>
    <t>1018106736</t>
  </si>
  <si>
    <t>20</t>
  </si>
  <si>
    <t>K021</t>
  </si>
  <si>
    <t>Demontáž a zpětná montáž odvětrání kanalizace vč. opracování prostupu folií</t>
  </si>
  <si>
    <t>-398874247</t>
  </si>
  <si>
    <t>96</t>
  </si>
  <si>
    <t>Bourání konstrukcí</t>
  </si>
  <si>
    <t>966080101</t>
  </si>
  <si>
    <t>Bourání kontaktního zateplení včetně povrchové úpravy omítkou nebo nátěrem z polystyrénových desek, tloušťky do 60 mm</t>
  </si>
  <si>
    <t>169271358</t>
  </si>
  <si>
    <t>https://podminky.urs.cz/item/CS_URS_2024_02/966080101</t>
  </si>
  <si>
    <t>22</t>
  </si>
  <si>
    <t>966080103</t>
  </si>
  <si>
    <t>Bourání kontaktního zateplení včetně povrchové úpravy omítkou nebo nátěrem z polystyrénových desek, tloušťky přes 60 do 120 mm</t>
  </si>
  <si>
    <t>1063314129</t>
  </si>
  <si>
    <t>https://podminky.urs.cz/item/CS_URS_2024_02/966080103</t>
  </si>
  <si>
    <t>997</t>
  </si>
  <si>
    <t>Přesun sutě</t>
  </si>
  <si>
    <t>23</t>
  </si>
  <si>
    <t>997013214</t>
  </si>
  <si>
    <t>Vnitrostaveništní doprava suti a vybouraných hmot vodorovně do 50 m s naložením ručně pro budovy a haly výšky přes 12 do 15 m</t>
  </si>
  <si>
    <t>t</t>
  </si>
  <si>
    <t>1796307198</t>
  </si>
  <si>
    <t>https://podminky.urs.cz/item/CS_URS_2024_02/997013214</t>
  </si>
  <si>
    <t>24</t>
  </si>
  <si>
    <t>997013501</t>
  </si>
  <si>
    <t>Odvoz suti a vybouraných hmot na skládku nebo meziskládku se složením, na vzdálenost do 1 km</t>
  </si>
  <si>
    <t>311999370</t>
  </si>
  <si>
    <t>https://podminky.urs.cz/item/CS_URS_2024_02/997013501</t>
  </si>
  <si>
    <t>25</t>
  </si>
  <si>
    <t>997013509</t>
  </si>
  <si>
    <t>Odvoz suti a vybouraných hmot na skládku nebo meziskládku se složením, na vzdálenost Příplatek k ceně za každý další započatý 1 km přes 1 km</t>
  </si>
  <si>
    <t>-2125553505</t>
  </si>
  <si>
    <t>https://podminky.urs.cz/item/CS_URS_2024_02/997013509</t>
  </si>
  <si>
    <t>12,915*15 'Přepočtené koeficientem množství</t>
  </si>
  <si>
    <t>26</t>
  </si>
  <si>
    <t>997013631</t>
  </si>
  <si>
    <t>Poplatek za uložení stavebního odpadu na skládce (skládkovné) směsného stavebního a demoličního zatříděného do Katalogu odpadů pod kódem 17 09 04</t>
  </si>
  <si>
    <t>372097689</t>
  </si>
  <si>
    <t>https://podminky.urs.cz/item/CS_URS_2024_02/997013631</t>
  </si>
  <si>
    <t>27</t>
  </si>
  <si>
    <t>997013811</t>
  </si>
  <si>
    <t>Poplatek za uložení stavebního odpadu na skládce (skládkovné) dřevěného zatříděného do Katalogu odpadů pod kódem 17 02 01</t>
  </si>
  <si>
    <t>610193426</t>
  </si>
  <si>
    <t>https://podminky.urs.cz/item/CS_URS_2024_02/997013811</t>
  </si>
  <si>
    <t>28</t>
  </si>
  <si>
    <t>997013813</t>
  </si>
  <si>
    <t>Poplatek za uložení stavebního odpadu na skládce (skládkovné) z plastických hmot zatříděného do Katalogu odpadů pod kódem 17 02 03</t>
  </si>
  <si>
    <t>1075648428</t>
  </si>
  <si>
    <t>https://podminky.urs.cz/item/CS_URS_2024_02/997013813</t>
  </si>
  <si>
    <t>29</t>
  </si>
  <si>
    <t>997013814</t>
  </si>
  <si>
    <t>Poplatek za uložení stavebního odpadu na skládce (skládkovné) z izolačních materiálů zatříděného do Katalogu odpadů pod kódem 17 06 04</t>
  </si>
  <si>
    <t>1371973899</t>
  </si>
  <si>
    <t>https://podminky.urs.cz/item/CS_URS_2024_02/997013814</t>
  </si>
  <si>
    <t>998</t>
  </si>
  <si>
    <t>Přesun hmot</t>
  </si>
  <si>
    <t>30</t>
  </si>
  <si>
    <t>998018003</t>
  </si>
  <si>
    <t>Přesun hmot pro budovy občanské výstavby, bydlení, výrobu a služby ruční (bez užití mechanizace) vodorovná dopravní vzdálenost do 100 m pro budovy s jakoukoliv nosnou konstrukcí výšky přes 12 do 24 m</t>
  </si>
  <si>
    <t>1145270489</t>
  </si>
  <si>
    <t>https://podminky.urs.cz/item/CS_URS_2024_02/998018003</t>
  </si>
  <si>
    <t>PSV</t>
  </si>
  <si>
    <t>Práce a dodávky PSV</t>
  </si>
  <si>
    <t>712</t>
  </si>
  <si>
    <t>Povlakové krytiny</t>
  </si>
  <si>
    <t>31</t>
  </si>
  <si>
    <t>712363801</t>
  </si>
  <si>
    <t>Odstranění povlakové krytiny střech plochých do 10° s mechanicky kotvenou izolací pro jakoukoli tloušťku izolace budovy výšky do 18 m, kotvené do trapézového plechu nebo do dřeva</t>
  </si>
  <si>
    <t>-1257660876</t>
  </si>
  <si>
    <t>https://podminky.urs.cz/item/CS_URS_2024_02/712363801</t>
  </si>
  <si>
    <t>S1</t>
  </si>
  <si>
    <t>(115,5-1,7)</t>
  </si>
  <si>
    <t>svisle</t>
  </si>
  <si>
    <t>18,6*0,2</t>
  </si>
  <si>
    <t>18,4*0,3</t>
  </si>
  <si>
    <t>19,6*0,3</t>
  </si>
  <si>
    <t>5,4*0,3</t>
  </si>
  <si>
    <t>na atiku</t>
  </si>
  <si>
    <t>8,0</t>
  </si>
  <si>
    <t>S4</t>
  </si>
  <si>
    <t>1,7</t>
  </si>
  <si>
    <t>5,4*(2,2-0,3)</t>
  </si>
  <si>
    <t>S5</t>
  </si>
  <si>
    <t>6,0</t>
  </si>
  <si>
    <t>Součet</t>
  </si>
  <si>
    <t>32</t>
  </si>
  <si>
    <t>712361x</t>
  </si>
  <si>
    <t>Odstranění geotextilie položené volně</t>
  </si>
  <si>
    <t>-1545146873</t>
  </si>
  <si>
    <t>33</t>
  </si>
  <si>
    <t>712311101</t>
  </si>
  <si>
    <t>Provedení povlakové krytiny střech plochých do 10° natěradly a tmely za studena nátěrem lakem penetračním nebo asfaltovým</t>
  </si>
  <si>
    <t>1483916301</t>
  </si>
  <si>
    <t>https://podminky.urs.cz/item/CS_URS_2024_02/712311101</t>
  </si>
  <si>
    <t>18,6*0,7</t>
  </si>
  <si>
    <t>18,4*0,7</t>
  </si>
  <si>
    <t>19,6*0,7</t>
  </si>
  <si>
    <t>5,4*0,7</t>
  </si>
  <si>
    <t>34</t>
  </si>
  <si>
    <t>11163150</t>
  </si>
  <si>
    <t>lak penetrační asfaltový</t>
  </si>
  <si>
    <t>603873561</t>
  </si>
  <si>
    <t>183,16*0,00032 'Přepočtené koeficientem množství</t>
  </si>
  <si>
    <t>35</t>
  </si>
  <si>
    <t>712341559</t>
  </si>
  <si>
    <t>Provedení povlakové krytiny střech plochých do 10° pásy přitavením NAIP v plné ploše</t>
  </si>
  <si>
    <t>737138518</t>
  </si>
  <si>
    <t>https://podminky.urs.cz/item/CS_URS_2024_02/712341559</t>
  </si>
  <si>
    <t>36</t>
  </si>
  <si>
    <t>62853004</t>
  </si>
  <si>
    <t>pás asfaltový natavitelný modifikovaný SBS s vložkou ze skleněné tkaniny a spalitelnou PE fólií nebo jemnozrnným minerálním posypem na horním povrchu tl 4,0mm</t>
  </si>
  <si>
    <t>-1861236778</t>
  </si>
  <si>
    <t>7,7*1,1655 'Přepočtené koeficientem množství</t>
  </si>
  <si>
    <t>37</t>
  </si>
  <si>
    <t>712363005</t>
  </si>
  <si>
    <t>Provedení povlakové krytiny střech plochých do 10° fólií termoplastickou mPVC (měkčené PVC) aplikace fólie na oplechování (na tzv. fóliový plech) horkovzdušným navařením v plné ploše</t>
  </si>
  <si>
    <t>1784017020</t>
  </si>
  <si>
    <t>https://podminky.urs.cz/item/CS_URS_2024_02/712363005</t>
  </si>
  <si>
    <t>K1</t>
  </si>
  <si>
    <t>82,0*0,16</t>
  </si>
  <si>
    <t>K2a</t>
  </si>
  <si>
    <t>31,0*0,22</t>
  </si>
  <si>
    <t>K2b</t>
  </si>
  <si>
    <t>24,0*0,19</t>
  </si>
  <si>
    <t>K4</t>
  </si>
  <si>
    <t>18,0*0,43</t>
  </si>
  <si>
    <t>K5</t>
  </si>
  <si>
    <t>18,0*0,15</t>
  </si>
  <si>
    <t>K6</t>
  </si>
  <si>
    <t>72,0*0,08</t>
  </si>
  <si>
    <t>K7</t>
  </si>
  <si>
    <t>12,0*0,22</t>
  </si>
  <si>
    <t>38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</si>
  <si>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</si>
  <si>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</si>
  <si>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1068800535</t>
  </si>
  <si>
    <t>https://podminky.urs.cz/item/CS_URS_2024_02/712363122</t>
  </si>
  <si>
    <t>39</t>
  </si>
  <si>
    <t>283220x</t>
  </si>
  <si>
    <t>roh vnitřní nebo vnější pro střešní fólie mPVC šedé</t>
  </si>
  <si>
    <t>-1559844218</t>
  </si>
  <si>
    <t>40</t>
  </si>
  <si>
    <t>712363411</t>
  </si>
  <si>
    <t>Provedení povlakové krytiny střech plochých do 10° z mechanicky kotvených hydroizolačních fólií včetně položení fólie a horkovzdušného svaření tl. tepelné izolace do 100 mm budovy výšky do 18 m, kotvené do trapézového plechu nebo do dřeva vnitřní pole</t>
  </si>
  <si>
    <t>-816458522</t>
  </si>
  <si>
    <t>https://podminky.urs.cz/item/CS_URS_2024_02/712363411</t>
  </si>
  <si>
    <t>předpoklad 70%</t>
  </si>
  <si>
    <t>(115,5-1,7)*0,7</t>
  </si>
  <si>
    <t>18,6*0,2*0,7</t>
  </si>
  <si>
    <t>18,4*0,3*0,7</t>
  </si>
  <si>
    <t>19,6*0,3*0,7</t>
  </si>
  <si>
    <t>5,4*0,3*0,7</t>
  </si>
  <si>
    <t>8,0*0,7</t>
  </si>
  <si>
    <t>41</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</si>
  <si>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</si>
  <si>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</si>
  <si>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-667210496</t>
  </si>
  <si>
    <t>https://podminky.urs.cz/item/CS_URS_2024_02/712363412</t>
  </si>
  <si>
    <t>předpoklad 15%</t>
  </si>
  <si>
    <t>(115,5-1,7)*0,15</t>
  </si>
  <si>
    <t>18,6*0,2*0,15</t>
  </si>
  <si>
    <t>18,4*0,3*0,15</t>
  </si>
  <si>
    <t>19,6*0,3*0,15</t>
  </si>
  <si>
    <t>5,4*0,3*0,15</t>
  </si>
  <si>
    <t>8,0*0,15</t>
  </si>
  <si>
    <t>42</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</si>
  <si>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</si>
  <si>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</si>
  <si>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-341059742</t>
  </si>
  <si>
    <t>https://podminky.urs.cz/item/CS_URS_2024_02/712363413</t>
  </si>
  <si>
    <t>43</t>
  </si>
  <si>
    <t>712363404</t>
  </si>
  <si>
    <t>Provedení povlakové krytiny střech plochých do 10° z mechanicky kotvených hydroizolačních fólií včetně položení fólie a horkovzdušného svaření tl. tepelné izolace do 100 mm budovy výšky do 18 m, kotvené do betonu vnitřní pole</t>
  </si>
  <si>
    <t>157540880</t>
  </si>
  <si>
    <t>https://podminky.urs.cz/item/CS_URS_2024_02/712363404</t>
  </si>
  <si>
    <t>St2</t>
  </si>
  <si>
    <t>44</t>
  </si>
  <si>
    <t>28322012</t>
  </si>
  <si>
    <t>fólie hydroizolační střešní mPVC mechanicky kotvená šedá tl 1,5mm</t>
  </si>
  <si>
    <t>-54517197</t>
  </si>
  <si>
    <t>156,5*1,1655 'Přepočtené koeficientem množství</t>
  </si>
  <si>
    <t>45</t>
  </si>
  <si>
    <t>K026</t>
  </si>
  <si>
    <t>Příplatek za lepení povlakové krytiny střech plochých</t>
  </si>
  <si>
    <t>-526133676</t>
  </si>
  <si>
    <t>46</t>
  </si>
  <si>
    <t>712391171</t>
  </si>
  <si>
    <t>Provedení povlakové krytiny střech plochých do 10° -ostatní práce provedení vrstvy textilní podkladní</t>
  </si>
  <si>
    <t>-1506049412</t>
  </si>
  <si>
    <t>https://podminky.urs.cz/item/CS_URS_2024_02/712391171</t>
  </si>
  <si>
    <t>47</t>
  </si>
  <si>
    <t>69311068</t>
  </si>
  <si>
    <t>geotextilie netkaná separační, ochranná, filtrační, drenážní PP 300g/m2</t>
  </si>
  <si>
    <t>697913053</t>
  </si>
  <si>
    <t>156,5*1,155 'Přepočtené koeficientem množství</t>
  </si>
  <si>
    <t>48</t>
  </si>
  <si>
    <t>998712123</t>
  </si>
  <si>
    <t>Přesun hmot pro povlakové krytiny stanovený z hmotnosti přesunovaného materiálu vodorovná dopravní vzdálenost do 50 m ruční (bez užití mechanizace) v objektech výšky přes 12 do 24 m</t>
  </si>
  <si>
    <t>-719953122</t>
  </si>
  <si>
    <t>https://podminky.urs.cz/item/CS_URS_2024_02/998712123</t>
  </si>
  <si>
    <t>713</t>
  </si>
  <si>
    <t>Izolace tepelné</t>
  </si>
  <si>
    <t>49</t>
  </si>
  <si>
    <t>713140814</t>
  </si>
  <si>
    <t>Odstranění tepelné izolace střech plochých z rohoží, pásů, dílců, desek, bloků nadstřešních izolací volně položených z vláknitých materiálů nasáklých vodou, tloušťka izolace přes 100 do 200 mm</t>
  </si>
  <si>
    <t>708391888</t>
  </si>
  <si>
    <t>https://podminky.urs.cz/item/CS_URS_2024_02/713140814</t>
  </si>
  <si>
    <t>50</t>
  </si>
  <si>
    <t>713130851</t>
  </si>
  <si>
    <t>Odstranění tepelné izolace stěn a příček z rohoží, pásů, dílců, desek, bloků připevněných lepením z polystyrenu, tloušťka izolace do 100 mm</t>
  </si>
  <si>
    <t>1198132899</t>
  </si>
  <si>
    <t>https://podminky.urs.cz/item/CS_URS_2024_02/713130851</t>
  </si>
  <si>
    <t>14,0+26,68+13,02</t>
  </si>
  <si>
    <t>51</t>
  </si>
  <si>
    <t>713131241</t>
  </si>
  <si>
    <t>Montáž tepelné izolace stěn rohožemi, pásy, deskami, dílci, bloky (izolační materiál ve specifikaci) lepením celoplošně s mechanickým kotvením, tloušťky izolace do 100 mm</t>
  </si>
  <si>
    <t>601382031</t>
  </si>
  <si>
    <t>https://podminky.urs.cz/item/CS_URS_2024_02/713131241</t>
  </si>
  <si>
    <t>20,0*0,7</t>
  </si>
  <si>
    <t>52</t>
  </si>
  <si>
    <t>28375936</t>
  </si>
  <si>
    <t>deska EPS 70 fasádní λ=0,039 tl 80mm</t>
  </si>
  <si>
    <t>-1354757838</t>
  </si>
  <si>
    <t>14*1,05 'Přepočtené koeficientem množství</t>
  </si>
  <si>
    <t>53</t>
  </si>
  <si>
    <t>-278426842</t>
  </si>
  <si>
    <t>18,5*0,8</t>
  </si>
  <si>
    <t>5,4*2,2</t>
  </si>
  <si>
    <t>54</t>
  </si>
  <si>
    <t>2103565672</t>
  </si>
  <si>
    <t>26,68*1,05 'Přepočtené koeficientem množství</t>
  </si>
  <si>
    <t>57</t>
  </si>
  <si>
    <t>-177924111</t>
  </si>
  <si>
    <t>St4</t>
  </si>
  <si>
    <t>58</t>
  </si>
  <si>
    <t>28375934</t>
  </si>
  <si>
    <t>deska EPS 70 fasádní λ=0,039 tl 60mm</t>
  </si>
  <si>
    <t>541498879</t>
  </si>
  <si>
    <t>13,02*1,05 'Přepočtené koeficientem množství</t>
  </si>
  <si>
    <t>62</t>
  </si>
  <si>
    <t>713141152</t>
  </si>
  <si>
    <t>Montáž tepelné izolace střech plochých rohožemi, pásy, deskami, dílci, bloky (izolační materiál ve specifikaci) kladenými volně dvouvrstvá</t>
  </si>
  <si>
    <t>2076554754</t>
  </si>
  <si>
    <t>https://podminky.urs.cz/item/CS_URS_2024_02/713141152</t>
  </si>
  <si>
    <t>115,5-1,7</t>
  </si>
  <si>
    <t>63</t>
  </si>
  <si>
    <t>63152096</t>
  </si>
  <si>
    <t>pás tepelně izolační univerzální λ=0,032-0,033 tl 50mm</t>
  </si>
  <si>
    <t>1876176459</t>
  </si>
  <si>
    <t>113,8*1,05 'Přepočtené koeficientem množství</t>
  </si>
  <si>
    <t>64</t>
  </si>
  <si>
    <t>63152108</t>
  </si>
  <si>
    <t>pás tepelně izolační univerzální λ=0,032-0,033 tl 200mm</t>
  </si>
  <si>
    <t>1311946439</t>
  </si>
  <si>
    <t>65</t>
  </si>
  <si>
    <t>713141335</t>
  </si>
  <si>
    <t>Montáž tepelné izolace střech plochých spádovými klíny v ploše přilepenými za studena bodově</t>
  </si>
  <si>
    <t>607934630</t>
  </si>
  <si>
    <t>https://podminky.urs.cz/item/CS_URS_2024_02/713141335</t>
  </si>
  <si>
    <t>66</t>
  </si>
  <si>
    <t>28376142</t>
  </si>
  <si>
    <t>klín izolační spád do 5% EPS 150</t>
  </si>
  <si>
    <t>m3</t>
  </si>
  <si>
    <t>876762536</t>
  </si>
  <si>
    <t>1,7*0,07</t>
  </si>
  <si>
    <t>6,0*0,08</t>
  </si>
  <si>
    <t>0,599*1,05 'Přepočtené koeficientem množství</t>
  </si>
  <si>
    <t>67</t>
  </si>
  <si>
    <t>713141351</t>
  </si>
  <si>
    <t>Montáž tepelné izolace střech plochých spádovými klíny na zhlaví atiky šířky do 500 mm přilepenými za studena zplna</t>
  </si>
  <si>
    <t>m</t>
  </si>
  <si>
    <t>-39215091</t>
  </si>
  <si>
    <t>https://podminky.urs.cz/item/CS_URS_2024_02/713141351</t>
  </si>
  <si>
    <t>(19,0)</t>
  </si>
  <si>
    <t>68</t>
  </si>
  <si>
    <t>291248987</t>
  </si>
  <si>
    <t>19,0*0,5*0,05</t>
  </si>
  <si>
    <t>0,475*1,05 'Přepočtené koeficientem množství</t>
  </si>
  <si>
    <t>69</t>
  </si>
  <si>
    <t>998713123</t>
  </si>
  <si>
    <t>Přesun hmot pro izolace tepelné stanovený z hmotnosti přesunovaného materiálu vodorovná dopravní vzdálenost do 50 m ruční (bez užití mechanizace) v objektech výšky přes 12 m do 24 m</t>
  </si>
  <si>
    <t>-81863600</t>
  </si>
  <si>
    <t>https://podminky.urs.cz/item/CS_URS_2024_02/998713123</t>
  </si>
  <si>
    <t>740</t>
  </si>
  <si>
    <t>Elektromontáže</t>
  </si>
  <si>
    <t>70</t>
  </si>
  <si>
    <t>K014</t>
  </si>
  <si>
    <t>Demontáž hromosvodu pro další použití</t>
  </si>
  <si>
    <t>kpl</t>
  </si>
  <si>
    <t>1074046297</t>
  </si>
  <si>
    <t>71</t>
  </si>
  <si>
    <t>K015</t>
  </si>
  <si>
    <t>Zpětná montáž hromosvodu vč. případné úpravy</t>
  </si>
  <si>
    <t>-1263096589</t>
  </si>
  <si>
    <t>72</t>
  </si>
  <si>
    <t>K016</t>
  </si>
  <si>
    <t>Revize hromosvodu</t>
  </si>
  <si>
    <t>-496057847</t>
  </si>
  <si>
    <t>762</t>
  </si>
  <si>
    <t>Konstrukce tesařské</t>
  </si>
  <si>
    <t>73</t>
  </si>
  <si>
    <t>762341811</t>
  </si>
  <si>
    <t>Demontáž bednění a laťování bednění střech rovných, obloukových, sklonu do 60° se všemi nadstřešními konstrukcemi z prken hrubých, hoblovaných tl. do 32 mm</t>
  </si>
  <si>
    <t>1567937894</t>
  </si>
  <si>
    <t>https://podminky.urs.cz/item/CS_URS_2024_02/762341811</t>
  </si>
  <si>
    <t>74</t>
  </si>
  <si>
    <t>762083111</t>
  </si>
  <si>
    <t>Impregnace řeziva máčením proti dřevokaznému hmyzu a houbám, třída ohrožení 1 a 2 (dřevo v interiéru)</t>
  </si>
  <si>
    <t>-625265539</t>
  </si>
  <si>
    <t>https://podminky.urs.cz/item/CS_URS_2024_02/762083111</t>
  </si>
  <si>
    <t>75</t>
  </si>
  <si>
    <t>762341210</t>
  </si>
  <si>
    <t>Montáž bednění střech rovných a šikmých sklonu do 60° s vyřezáním otvorů z prken hrubých na sraz tl. do 32 mm</t>
  </si>
  <si>
    <t>-538443025</t>
  </si>
  <si>
    <t>https://podminky.urs.cz/item/CS_URS_2024_02/762341210</t>
  </si>
  <si>
    <t>76</t>
  </si>
  <si>
    <t>60515111</t>
  </si>
  <si>
    <t>řezivo jehličnaté boční prkno 20-30mm</t>
  </si>
  <si>
    <t>-1518707166</t>
  </si>
  <si>
    <t>113,8*0,024</t>
  </si>
  <si>
    <t>2,731*1,1 'Přepočtené koeficientem množství</t>
  </si>
  <si>
    <t>77</t>
  </si>
  <si>
    <t>762342521</t>
  </si>
  <si>
    <t>Montáž laťování montáž kontralatí přes tepelnou izolaci tloušťky do 100 mm</t>
  </si>
  <si>
    <t>-453338606</t>
  </si>
  <si>
    <t>https://podminky.urs.cz/item/CS_URS_2024_02/762342521</t>
  </si>
  <si>
    <t>(19,0)/0,5*0,4</t>
  </si>
  <si>
    <t>78</t>
  </si>
  <si>
    <t>60514114</t>
  </si>
  <si>
    <t>řezivo jehličnaté lať impregnovaná dl 4 m</t>
  </si>
  <si>
    <t>-411792787</t>
  </si>
  <si>
    <t>(19,0)/0,5*0,4*0,03*0,05</t>
  </si>
  <si>
    <t>0,023*1,1 'Přepočtené koeficientem množství</t>
  </si>
  <si>
    <t>79</t>
  </si>
  <si>
    <t>762361312</t>
  </si>
  <si>
    <t>Konstrukční vrstva pod klempířské prvky pro oplechování horních ploch zdí a nadezdívek (atik) z desek dřevoštěpkových šroubovaných do podkladu, tloušťky desky 22 mm</t>
  </si>
  <si>
    <t>-1358939726</t>
  </si>
  <si>
    <t>https://podminky.urs.cz/item/CS_URS_2024_02/762361312</t>
  </si>
  <si>
    <t>80</t>
  </si>
  <si>
    <t>762395000</t>
  </si>
  <si>
    <t>Spojovací prostředky krovů, bednění a laťování, nadstřešních konstrukcí svorníky, prkna, hřebíky, pásová ocel, vruty</t>
  </si>
  <si>
    <t>-797077548</t>
  </si>
  <si>
    <t>https://podminky.urs.cz/item/CS_URS_2024_02/762395000</t>
  </si>
  <si>
    <t>3,004+0,025</t>
  </si>
  <si>
    <t>81</t>
  </si>
  <si>
    <t>K001</t>
  </si>
  <si>
    <t>Oprava příhradového vazníku vč. ošetření proti dřevokaznému hmyzu (vykázána půdorysná plocha střechy)</t>
  </si>
  <si>
    <t>646414030</t>
  </si>
  <si>
    <t>82</t>
  </si>
  <si>
    <t>998762123</t>
  </si>
  <si>
    <t>Přesun hmot pro konstrukce tesařské stanovený z hmotnosti přesunovaného materiálu vodorovná dopravní vzdálenost do 50 m ruční (bez užití mechanizace) v objektech výšky přes 12 do 24 m</t>
  </si>
  <si>
    <t>-697794024</t>
  </si>
  <si>
    <t>https://podminky.urs.cz/item/CS_URS_2024_02/998762123</t>
  </si>
  <si>
    <t>764</t>
  </si>
  <si>
    <t>Konstrukce klempířské</t>
  </si>
  <si>
    <t>83</t>
  </si>
  <si>
    <t>K002</t>
  </si>
  <si>
    <t>D+M prvku ozn. K1- KOUTOVÁ POPLAST.POZINK.PLECH.LIŠTA- podrobný popis viz. PD</t>
  </si>
  <si>
    <t>1286457434</t>
  </si>
  <si>
    <t>84</t>
  </si>
  <si>
    <t>K003</t>
  </si>
  <si>
    <t>D+M prvku ozn. K2a- UZAVIRACÍ U PROFIL -POPLAST.POZINK.PLECH.LIŠTA- podrobný popis viz. PD</t>
  </si>
  <si>
    <t>1316631784</t>
  </si>
  <si>
    <t>85</t>
  </si>
  <si>
    <t>K004</t>
  </si>
  <si>
    <t>D+M prvku ozn. K3a- SYST.ZAKLADACÍ LIŠTA-KOTVENO DO ZDIVA- podrobný popis viz. PD</t>
  </si>
  <si>
    <t>-1734546408</t>
  </si>
  <si>
    <t>86</t>
  </si>
  <si>
    <t>K005</t>
  </si>
  <si>
    <t>D+M prvku ozn. K2b- UZAVIRACÍ U PROFIL -POPLAST.POZINK.PLECH.LIŠTA- podrobný popis viz. PD</t>
  </si>
  <si>
    <t>-250349717</t>
  </si>
  <si>
    <t>87</t>
  </si>
  <si>
    <t>K006</t>
  </si>
  <si>
    <t>D+M prvku ozn. K3b-SYST.ZAKLADACÍ LIŠTA-KOTVENO DO ZDIVA- podrobný popis viz. PD</t>
  </si>
  <si>
    <t>382113338</t>
  </si>
  <si>
    <t>88</t>
  </si>
  <si>
    <t>K007</t>
  </si>
  <si>
    <t>D+M prvku ozn. K4-ZAVĚTRNÁ OKRAJOVA POPLAST.POZINK.PLECH.LIŠTA
- podrobný popis viz. PD</t>
  </si>
  <si>
    <t>-1834606861</t>
  </si>
  <si>
    <t>89</t>
  </si>
  <si>
    <t>K008</t>
  </si>
  <si>
    <t>D+M prvku ozn. K5-ROHOVA POPLAST.POZINK.PLECH.LIŠTA- podrobný popis viz. PD</t>
  </si>
  <si>
    <t>589177654</t>
  </si>
  <si>
    <t>90</t>
  </si>
  <si>
    <t>K009</t>
  </si>
  <si>
    <t>D+M prvku ozn. K6-KOUTOVÁ POPLAST.POZINK.PLECH.LIŠTA- podrobný popis viz. PD</t>
  </si>
  <si>
    <t>637730740</t>
  </si>
  <si>
    <t>91</t>
  </si>
  <si>
    <t>K010</t>
  </si>
  <si>
    <t>D+M prvku ozn. K7-OKAPNIČKOVA POPLAST.POZINK.PLECH.LIŠTA- podrobný popis viz. PD</t>
  </si>
  <si>
    <t>-1137265245</t>
  </si>
  <si>
    <t>92</t>
  </si>
  <si>
    <t>K011</t>
  </si>
  <si>
    <t>D+M prvku ozn. K9- VENKOVNI OKENNÍ PARAPET- podrobný popis viz. PD</t>
  </si>
  <si>
    <t>1732691909</t>
  </si>
  <si>
    <t>93</t>
  </si>
  <si>
    <t>998764313</t>
  </si>
  <si>
    <t>Přesun hmot pro konstrukce klempířské stanovený procentní sazbou (%) z ceny vodorovná dopravní vzdálenost do 50 m ruční (bez užtití mechanizace) v objektech výšky přes 12 do 24 m</t>
  </si>
  <si>
    <t>%</t>
  </si>
  <si>
    <t>1281486218</t>
  </si>
  <si>
    <t>https://podminky.urs.cz/item/CS_URS_2024_02/998764313</t>
  </si>
  <si>
    <t>767</t>
  </si>
  <si>
    <t>Konstrukce zámečnické</t>
  </si>
  <si>
    <t>K023</t>
  </si>
  <si>
    <t>D+M záchytný systém na střeše</t>
  </si>
  <si>
    <t>1971094742</t>
  </si>
  <si>
    <t>998767313</t>
  </si>
  <si>
    <t>Přesun hmot pro zámečnické konstrukce stanovený procentní sazbou (%) z ceny vodorovná dopravní vzdálenost do 50 m ruční (bez užití mechanizace) v objektech výšky přes 12 do 24 m</t>
  </si>
  <si>
    <t>-149760278</t>
  </si>
  <si>
    <t>https://podminky.urs.cz/item/CS_URS_2024_02/998767313</t>
  </si>
  <si>
    <t>VRN</t>
  </si>
  <si>
    <t>Vedlejší rozpočtové náklady</t>
  </si>
  <si>
    <t>K00166</t>
  </si>
  <si>
    <t>Zpracování realizační a výrobní dokumentace, technologických postupů atd</t>
  </si>
  <si>
    <t>-714825990</t>
  </si>
  <si>
    <t>97</t>
  </si>
  <si>
    <t>K034</t>
  </si>
  <si>
    <t>Revize, zkoušky, měření, testy</t>
  </si>
  <si>
    <t>142610022</t>
  </si>
  <si>
    <t>98</t>
  </si>
  <si>
    <t>K042</t>
  </si>
  <si>
    <t>Koordinační činnost</t>
  </si>
  <si>
    <t>-1777376525</t>
  </si>
  <si>
    <t>99</t>
  </si>
  <si>
    <t>K045</t>
  </si>
  <si>
    <t>Zajištění podkladů ke kolaudaci stavby</t>
  </si>
  <si>
    <t>1331436911</t>
  </si>
  <si>
    <t>100</t>
  </si>
  <si>
    <t>K102</t>
  </si>
  <si>
    <t>Návrh a zpracování plánu organizace výstavby, harmonogram prací</t>
  </si>
  <si>
    <t>2110885764</t>
  </si>
  <si>
    <t>101</t>
  </si>
  <si>
    <t>K236</t>
  </si>
  <si>
    <t>Ověření stavu dřevěných konstrukcí tesařem a mykologem</t>
  </si>
  <si>
    <t>1375172672</t>
  </si>
  <si>
    <t>102</t>
  </si>
  <si>
    <t>K618</t>
  </si>
  <si>
    <t>Dočasný zábor vč. vyřízení, poplatku, projektu a realizace DIO</t>
  </si>
  <si>
    <t>-1479933896</t>
  </si>
  <si>
    <t>103</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</si>
  <si>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</si>
  <si>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</si>
  <si>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-357848970</t>
  </si>
  <si>
    <t>104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</si>
  <si>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</si>
  <si>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</si>
  <si>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-1463337563</t>
  </si>
  <si>
    <t>105</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</si>
  <si>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</si>
  <si>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</si>
  <si>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-597571038</t>
  </si>
  <si>
    <t>106</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</si>
  <si>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</si>
  <si>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</si>
  <si>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1646018872</t>
  </si>
  <si>
    <t>2 - Etapa 2</t>
  </si>
  <si>
    <t>234620636</t>
  </si>
  <si>
    <t>-890029025</t>
  </si>
  <si>
    <t>1983273347</t>
  </si>
  <si>
    <t>-1608177003</t>
  </si>
  <si>
    <t>-1171028928</t>
  </si>
  <si>
    <t>-1906985932</t>
  </si>
  <si>
    <t>1248214132</t>
  </si>
  <si>
    <t>-1185186812</t>
  </si>
  <si>
    <t>-555276185</t>
  </si>
  <si>
    <t>1303352122</t>
  </si>
  <si>
    <t>10,0*12,0*31*1,5</t>
  </si>
  <si>
    <t>1493457854</t>
  </si>
  <si>
    <t>-585244493</t>
  </si>
  <si>
    <t>-1339437710</t>
  </si>
  <si>
    <t>-1438630991</t>
  </si>
  <si>
    <t>-857862205</t>
  </si>
  <si>
    <t>-462845415</t>
  </si>
  <si>
    <t>-1584985320</t>
  </si>
  <si>
    <t>725578515</t>
  </si>
  <si>
    <t>-871793332</t>
  </si>
  <si>
    <t>-649221411</t>
  </si>
  <si>
    <t>-1449852277</t>
  </si>
  <si>
    <t>919890502</t>
  </si>
  <si>
    <t>-249519520</t>
  </si>
  <si>
    <t>1622793918</t>
  </si>
  <si>
    <t>-93885795</t>
  </si>
  <si>
    <t>13,298*15 'Přepočtené koeficientem množství</t>
  </si>
  <si>
    <t>2036694472</t>
  </si>
  <si>
    <t>551171591</t>
  </si>
  <si>
    <t>-1218522385</t>
  </si>
  <si>
    <t>-1582834797</t>
  </si>
  <si>
    <t>-624301975</t>
  </si>
  <si>
    <t>-487687673</t>
  </si>
  <si>
    <t>119,0-1,7</t>
  </si>
  <si>
    <t>-675041867</t>
  </si>
  <si>
    <t>435107431</t>
  </si>
  <si>
    <t>-1089123215</t>
  </si>
  <si>
    <t>186,66*0,00032 'Přepočtené koeficientem množství</t>
  </si>
  <si>
    <t>980276768</t>
  </si>
  <si>
    <t>-1416420014</t>
  </si>
  <si>
    <t>-2127789466</t>
  </si>
  <si>
    <t>-391170926</t>
  </si>
  <si>
    <t>1898838770</t>
  </si>
  <si>
    <t>838054755</t>
  </si>
  <si>
    <t>(119,0-1,7)*0,7</t>
  </si>
  <si>
    <t>-37259771</t>
  </si>
  <si>
    <t>(119,0-1,7)*0,15</t>
  </si>
  <si>
    <t>-559884777</t>
  </si>
  <si>
    <t>111</t>
  </si>
  <si>
    <t>-178931881</t>
  </si>
  <si>
    <t>1881315914</t>
  </si>
  <si>
    <t>(119,0-1,7)</t>
  </si>
  <si>
    <t>160*1,1655 'Přepočtené koeficientem množství</t>
  </si>
  <si>
    <t>-854473132</t>
  </si>
  <si>
    <t>-1445457884</t>
  </si>
  <si>
    <t>-1033752478</t>
  </si>
  <si>
    <t>160*1,155 'Přepočtené koeficientem množství</t>
  </si>
  <si>
    <t>109921686</t>
  </si>
  <si>
    <t>-399872413</t>
  </si>
  <si>
    <t>-935486838</t>
  </si>
  <si>
    <t>1841335581</t>
  </si>
  <si>
    <t>55</t>
  </si>
  <si>
    <t>745970429</t>
  </si>
  <si>
    <t>56</t>
  </si>
  <si>
    <t>-1404793494</t>
  </si>
  <si>
    <t>1970337296</t>
  </si>
  <si>
    <t>60</t>
  </si>
  <si>
    <t>790257046</t>
  </si>
  <si>
    <t>61</t>
  </si>
  <si>
    <t>422576486</t>
  </si>
  <si>
    <t>-2038904717</t>
  </si>
  <si>
    <t>-579523417</t>
  </si>
  <si>
    <t>117,3*1,05 'Přepočtené koeficientem množství</t>
  </si>
  <si>
    <t>1517760264</t>
  </si>
  <si>
    <t>-574955143</t>
  </si>
  <si>
    <t>-659850496</t>
  </si>
  <si>
    <t>1346937066</t>
  </si>
  <si>
    <t>1832146512</t>
  </si>
  <si>
    <t>-1966758621</t>
  </si>
  <si>
    <t>-667343979</t>
  </si>
  <si>
    <t>823540563</t>
  </si>
  <si>
    <t>80833825</t>
  </si>
  <si>
    <t>-818135849</t>
  </si>
  <si>
    <t>286348506</t>
  </si>
  <si>
    <t>-671167935</t>
  </si>
  <si>
    <t>-715368724</t>
  </si>
  <si>
    <t>117,3*0,024</t>
  </si>
  <si>
    <t>2,815*1,1 'Přepočtené koeficientem množství</t>
  </si>
  <si>
    <t>-1693543983</t>
  </si>
  <si>
    <t>-714377940</t>
  </si>
  <si>
    <t>-1996541187</t>
  </si>
  <si>
    <t>370176007</t>
  </si>
  <si>
    <t>3,097+0,025</t>
  </si>
  <si>
    <t>125638251</t>
  </si>
  <si>
    <t>2114176621</t>
  </si>
  <si>
    <t>-1665386911</t>
  </si>
  <si>
    <t>1638606007</t>
  </si>
  <si>
    <t>1670642547</t>
  </si>
  <si>
    <t>1384875271</t>
  </si>
  <si>
    <t>-1999067048</t>
  </si>
  <si>
    <t>2107994119</t>
  </si>
  <si>
    <t>1481357346</t>
  </si>
  <si>
    <t>1112031002</t>
  </si>
  <si>
    <t>-148132634</t>
  </si>
  <si>
    <t>-42381523</t>
  </si>
  <si>
    <t>-235845676</t>
  </si>
  <si>
    <t>-1042600700</t>
  </si>
  <si>
    <t>1145227700</t>
  </si>
  <si>
    <t>-156308759</t>
  </si>
  <si>
    <t>1839132985</t>
  </si>
  <si>
    <t>-1571939555</t>
  </si>
  <si>
    <t>-1989158398</t>
  </si>
  <si>
    <t>-2081307779</t>
  </si>
  <si>
    <t>-1273892092</t>
  </si>
  <si>
    <t>-1574150726</t>
  </si>
  <si>
    <t>107</t>
  </si>
  <si>
    <t>215674522</t>
  </si>
  <si>
    <t>108</t>
  </si>
  <si>
    <t>-910571270</t>
  </si>
  <si>
    <t>109</t>
  </si>
  <si>
    <t>1132584189</t>
  </si>
  <si>
    <t>110</t>
  </si>
  <si>
    <t>-1385672922</t>
  </si>
  <si>
    <t>3 - Etapa 3</t>
  </si>
  <si>
    <t>1735943564</t>
  </si>
  <si>
    <t>155926372</t>
  </si>
  <si>
    <t>16,2*0,1</t>
  </si>
  <si>
    <t>-2058054326</t>
  </si>
  <si>
    <t>1,62*1,05 'Přepočtené koeficientem množství</t>
  </si>
  <si>
    <t>-916952013</t>
  </si>
  <si>
    <t>12,6*0,1</t>
  </si>
  <si>
    <t>475321211</t>
  </si>
  <si>
    <t>1,26*1,05 'Přepočtené koeficientem množství</t>
  </si>
  <si>
    <t>690298842</t>
  </si>
  <si>
    <t>1,62+1,26</t>
  </si>
  <si>
    <t>-1289679618</t>
  </si>
  <si>
    <t>196513082</t>
  </si>
  <si>
    <t>-1769325249</t>
  </si>
  <si>
    <t>-1733180994</t>
  </si>
  <si>
    <t>120,0*31*1</t>
  </si>
  <si>
    <t>-1872289951</t>
  </si>
  <si>
    <t>825904538</t>
  </si>
  <si>
    <t>1002311147</t>
  </si>
  <si>
    <t>1491662919</t>
  </si>
  <si>
    <t>-1408719267</t>
  </si>
  <si>
    <t>-33695140</t>
  </si>
  <si>
    <t>-1943695340</t>
  </si>
  <si>
    <t>157810428</t>
  </si>
  <si>
    <t>2055515574</t>
  </si>
  <si>
    <t>2,531*15 'Přepočtené koeficientem množství</t>
  </si>
  <si>
    <t>11675942</t>
  </si>
  <si>
    <t>1006861879</t>
  </si>
  <si>
    <t>96278453</t>
  </si>
  <si>
    <t>1545655472</t>
  </si>
  <si>
    <t>-1342265572</t>
  </si>
  <si>
    <t>1047550636</t>
  </si>
  <si>
    <t>16,2*0,3</t>
  </si>
  <si>
    <t>12,6*0,3</t>
  </si>
  <si>
    <t>S2a</t>
  </si>
  <si>
    <t>22,0</t>
  </si>
  <si>
    <t>-1367034408</t>
  </si>
  <si>
    <t>1795606528</t>
  </si>
  <si>
    <t>16,2*0,8</t>
  </si>
  <si>
    <t>12,6*0,8</t>
  </si>
  <si>
    <t>-1688082364</t>
  </si>
  <si>
    <t>45,04*0,00032 'Přepočtené koeficientem množství</t>
  </si>
  <si>
    <t>1826512941</t>
  </si>
  <si>
    <t>-2062022217</t>
  </si>
  <si>
    <t>-1677206810</t>
  </si>
  <si>
    <t>předpoklad 70 %</t>
  </si>
  <si>
    <t>22,0*0,7</t>
  </si>
  <si>
    <t>16,2*0,3*0,7</t>
  </si>
  <si>
    <t>12,6*0,3*0,7</t>
  </si>
  <si>
    <t>-1535986876</t>
  </si>
  <si>
    <t>předpoklad 15 %</t>
  </si>
  <si>
    <t>22,0*0,15</t>
  </si>
  <si>
    <t>16,2*0,3*0,15</t>
  </si>
  <si>
    <t>12,6*0,3*0,15</t>
  </si>
  <si>
    <t>1709155384</t>
  </si>
  <si>
    <t>-756164975</t>
  </si>
  <si>
    <t>30,64*1,1655 'Přepočtené koeficientem množství</t>
  </si>
  <si>
    <t>438067986</t>
  </si>
  <si>
    <t>29,0*0,16</t>
  </si>
  <si>
    <t>10,0*0,22</t>
  </si>
  <si>
    <t>17,0*0,19</t>
  </si>
  <si>
    <t>-898776924</t>
  </si>
  <si>
    <t>1824138972</t>
  </si>
  <si>
    <t>-1979836696</t>
  </si>
  <si>
    <t>30,64*1,155 'Přepočtené koeficientem množství</t>
  </si>
  <si>
    <t>712391172</t>
  </si>
  <si>
    <t>Provedení povlakové krytiny střech plochých do 10° -ostatní práce provedení vrstvy textilní ochranné</t>
  </si>
  <si>
    <t>401692576</t>
  </si>
  <si>
    <t>https://podminky.urs.cz/item/CS_URS_2024_02/712391172</t>
  </si>
  <si>
    <t>1807545138</t>
  </si>
  <si>
    <t>22*1,155 'Přepočtené koeficientem množství</t>
  </si>
  <si>
    <t>637849567</t>
  </si>
  <si>
    <t>-478576390</t>
  </si>
  <si>
    <t>12,6*0,4</t>
  </si>
  <si>
    <t>16,2*0,4</t>
  </si>
  <si>
    <t>952308524</t>
  </si>
  <si>
    <t>-1149104061</t>
  </si>
  <si>
    <t>5,04*1,05 'Přepočtené koeficientem množství</t>
  </si>
  <si>
    <t>-801280596</t>
  </si>
  <si>
    <t>-1901318086</t>
  </si>
  <si>
    <t>6,48*1,05 'Přepočtené koeficientem množství</t>
  </si>
  <si>
    <t>1008040876</t>
  </si>
  <si>
    <t>SP2a</t>
  </si>
  <si>
    <t>1147364030</t>
  </si>
  <si>
    <t>244612268</t>
  </si>
  <si>
    <t>22*1,05 'Přepočtené koeficientem množství</t>
  </si>
  <si>
    <t>-1076477097</t>
  </si>
  <si>
    <t>1843515606</t>
  </si>
  <si>
    <t>-256398223</t>
  </si>
  <si>
    <t>786155723</t>
  </si>
  <si>
    <t>538421546</t>
  </si>
  <si>
    <t>-1216886342</t>
  </si>
  <si>
    <t>22,0*0,024</t>
  </si>
  <si>
    <t>0,528*1,1 'Přepočtené koeficientem množství</t>
  </si>
  <si>
    <t>925793387</t>
  </si>
  <si>
    <t>762951002</t>
  </si>
  <si>
    <t>Montáž terasy podkladního roštu, z profilů dřevěných, osové vzdálenosti podpěr přes 300 do 420 mm</t>
  </si>
  <si>
    <t>-2080557487</t>
  </si>
  <si>
    <t>https://podminky.urs.cz/item/CS_URS_2024_02/762951002</t>
  </si>
  <si>
    <t>61198145</t>
  </si>
  <si>
    <t>hranol terasový dřevěný exotická dřevina 90x90mm</t>
  </si>
  <si>
    <t>324480647</t>
  </si>
  <si>
    <t>22*3 'Přepočtené koeficientem množství</t>
  </si>
  <si>
    <t>59</t>
  </si>
  <si>
    <t>762951101</t>
  </si>
  <si>
    <t>Montáž terasy Příplatek k cenám za výškové vyrovnání podkladního roštu pomocí vyrovnávacích terčů do 65 mm</t>
  </si>
  <si>
    <t>205265783</t>
  </si>
  <si>
    <t>https://podminky.urs.cz/item/CS_URS_2024_02/762951101</t>
  </si>
  <si>
    <t>762952014</t>
  </si>
  <si>
    <t>Montáž terasy nášlapné vrstvy z prken z dřevin tvrdých nebo neobyčejně tvrdých, s broušením, omytím a kartáčováním, bez povrchové úpravy, spojovaných šroubováním, šířky přes 135 mm</t>
  </si>
  <si>
    <t>-2128915129</t>
  </si>
  <si>
    <t>https://podminky.urs.cz/item/CS_URS_2024_02/762952014</t>
  </si>
  <si>
    <t>611981x</t>
  </si>
  <si>
    <t>profil terasový dřevěný tl 2mm</t>
  </si>
  <si>
    <t>1401476335</t>
  </si>
  <si>
    <t>22*1,08 'Přepočtené koeficientem množství</t>
  </si>
  <si>
    <t>762953002</t>
  </si>
  <si>
    <t>Montáž terasy nátěr dřevěných teras olejem, včetně očištění dvojnásobně</t>
  </si>
  <si>
    <t>1404644658</t>
  </si>
  <si>
    <t>https://podminky.urs.cz/item/CS_URS_2024_02/762953002</t>
  </si>
  <si>
    <t>1538113181</t>
  </si>
  <si>
    <t>295540578</t>
  </si>
  <si>
    <t>1773612370</t>
  </si>
  <si>
    <t>1587721357</t>
  </si>
  <si>
    <t>721303482</t>
  </si>
  <si>
    <t>2135920877</t>
  </si>
  <si>
    <t>579694750</t>
  </si>
  <si>
    <t>-1104732424</t>
  </si>
  <si>
    <t>-1568695446</t>
  </si>
  <si>
    <t>1955480101</t>
  </si>
  <si>
    <t>K024</t>
  </si>
  <si>
    <t>Demontáž a zpětná montáž zábradlí a dělících stěn na terasách vč. případné úpravy (pouze v případě nutnosti)</t>
  </si>
  <si>
    <t>-2085793063</t>
  </si>
  <si>
    <t>-1750053925</t>
  </si>
  <si>
    <t>-249259229</t>
  </si>
  <si>
    <t>874888654</t>
  </si>
  <si>
    <t>-359363991</t>
  </si>
  <si>
    <t>91483704</t>
  </si>
  <si>
    <t>-2030449684</t>
  </si>
  <si>
    <t>-913094537</t>
  </si>
  <si>
    <t>-903145389</t>
  </si>
  <si>
    <t>-1681514271</t>
  </si>
  <si>
    <t>-126136268</t>
  </si>
  <si>
    <t>-2062869790</t>
  </si>
  <si>
    <t>4 - Etapa 4</t>
  </si>
  <si>
    <t>1837743015</t>
  </si>
  <si>
    <t>-1918324047</t>
  </si>
  <si>
    <t>32,8*0,1</t>
  </si>
  <si>
    <t>-369233084</t>
  </si>
  <si>
    <t>3,28*1,05 'Přepočtené koeficientem množství</t>
  </si>
  <si>
    <t>-1453934852</t>
  </si>
  <si>
    <t>1249612298</t>
  </si>
  <si>
    <t>-1430176573</t>
  </si>
  <si>
    <t>725228424</t>
  </si>
  <si>
    <t>-439096207</t>
  </si>
  <si>
    <t>570681847</t>
  </si>
  <si>
    <t>-1366582427</t>
  </si>
  <si>
    <t>1495674213</t>
  </si>
  <si>
    <t>-1570044257</t>
  </si>
  <si>
    <t>1242238811</t>
  </si>
  <si>
    <t>-526679636</t>
  </si>
  <si>
    <t>-1931384304</t>
  </si>
  <si>
    <t>-984018607</t>
  </si>
  <si>
    <t>1,717*15 'Přepočtené koeficientem množství</t>
  </si>
  <si>
    <t>731952194</t>
  </si>
  <si>
    <t>-314527071</t>
  </si>
  <si>
    <t>-911078288</t>
  </si>
  <si>
    <t>1175545852</t>
  </si>
  <si>
    <t>712340831</t>
  </si>
  <si>
    <t>Odstranění povlakové krytiny střech plochých do 10° z přitavených pásů NAIP v plné ploše jednovrstvé</t>
  </si>
  <si>
    <t>-793003917</t>
  </si>
  <si>
    <t>https://podminky.urs.cz/item/CS_URS_2024_02/712340831</t>
  </si>
  <si>
    <t>-1977964479</t>
  </si>
  <si>
    <t>-2128143488</t>
  </si>
  <si>
    <t>1024562037</t>
  </si>
  <si>
    <t>S2b</t>
  </si>
  <si>
    <t>52,0</t>
  </si>
  <si>
    <t>32,8*0,3</t>
  </si>
  <si>
    <t>720606772</t>
  </si>
  <si>
    <t>61,84*0,00032 'Přepočtené koeficientem množství</t>
  </si>
  <si>
    <t>-1999601428</t>
  </si>
  <si>
    <t>402555350</t>
  </si>
  <si>
    <t>61,84*1,1655 'Přepočtené koeficientem množství</t>
  </si>
  <si>
    <t>1608336961</t>
  </si>
  <si>
    <t>33,0*0,16</t>
  </si>
  <si>
    <t>25,0*0,22</t>
  </si>
  <si>
    <t>27,0*0,22</t>
  </si>
  <si>
    <t>-1335296072</t>
  </si>
  <si>
    <t>1231106333</t>
  </si>
  <si>
    <t>712363564</t>
  </si>
  <si>
    <t>Provedení povlakové krytiny střech plochých do 10° z mechanicky kotvených hydroizolačních fólií včetně položení fólie a horkovzdušného svaření tl. tepelné izolace přes 200 do 240 mm budovy výšky přes 18 m, kotvené do betonu vnitřní pole</t>
  </si>
  <si>
    <t>1472453581</t>
  </si>
  <si>
    <t>https://podminky.urs.cz/item/CS_URS_2024_02/712363564</t>
  </si>
  <si>
    <t>52,0*0,7</t>
  </si>
  <si>
    <t>32,8*0,3*0,7</t>
  </si>
  <si>
    <t>712363565</t>
  </si>
  <si>
    <t>Provedení povlakové krytiny střech plochých do 10° z mechanicky kotvených hydroizolačních fólií včetně položení fólie a horkovzdušného svaření tl. tepelné izolace přes 200 do 240 mm budovy výšky přes 18 m, kotvené do betonu krajní pole</t>
  </si>
  <si>
    <t>292164563</t>
  </si>
  <si>
    <t>https://podminky.urs.cz/item/CS_URS_2024_02/712363565</t>
  </si>
  <si>
    <t>52,0*0,15</t>
  </si>
  <si>
    <t>32,8*0,3*0,15</t>
  </si>
  <si>
    <t>712363566</t>
  </si>
  <si>
    <t>Provedení povlakové krytiny střech plochých do 10° z mechanicky kotvených hydroizolačních fólií včetně položení fólie a horkovzdušného svaření tl. tepelné izolace přes 200 do 240 mm budovy výšky přes 18 m, kotvené do betonu rohové pole</t>
  </si>
  <si>
    <t>-1846944638</t>
  </si>
  <si>
    <t>https://podminky.urs.cz/item/CS_URS_2024_02/712363566</t>
  </si>
  <si>
    <t>1978765176</t>
  </si>
  <si>
    <t>-434853610</t>
  </si>
  <si>
    <t>-686433235</t>
  </si>
  <si>
    <t>1048719124</t>
  </si>
  <si>
    <t>61,84*1,155 'Přepočtené koeficientem množství</t>
  </si>
  <si>
    <t>-1764219768</t>
  </si>
  <si>
    <t>-370704993</t>
  </si>
  <si>
    <t>24,0842105263158*1,155 'Přepočtené koeficientem množství</t>
  </si>
  <si>
    <t>-1847834957</t>
  </si>
  <si>
    <t>-276566870</t>
  </si>
  <si>
    <t>713140824</t>
  </si>
  <si>
    <t>Odstranění tepelné izolace střech plochých z rohoží, pásů, dílců, desek, bloků nadstřešních izolací volně položených z polystyrenu nasáklého vodou, tloušťka izolace přes 100 do 200 mm</t>
  </si>
  <si>
    <t>-1789670165</t>
  </si>
  <si>
    <t>https://podminky.urs.cz/item/CS_URS_2024_02/713140824</t>
  </si>
  <si>
    <t>1379531786</t>
  </si>
  <si>
    <t>32,8*0,5</t>
  </si>
  <si>
    <t>2021581095</t>
  </si>
  <si>
    <t>16,4*1,05 'Přepočtené koeficientem množství</t>
  </si>
  <si>
    <t>1307546586</t>
  </si>
  <si>
    <t>1875391333</t>
  </si>
  <si>
    <t>52,0*0,2</t>
  </si>
  <si>
    <t>10,4*1,05 'Přepočtené koeficientem množství</t>
  </si>
  <si>
    <t>-1068100577</t>
  </si>
  <si>
    <t>-1218903063</t>
  </si>
  <si>
    <t>27,0*0,16</t>
  </si>
  <si>
    <t>K025</t>
  </si>
  <si>
    <t>D+M podkladní prkno impregnované</t>
  </si>
  <si>
    <t>257874370</t>
  </si>
  <si>
    <t>27,0*0,16*0,024</t>
  </si>
  <si>
    <t>806646139</t>
  </si>
  <si>
    <t>97091406</t>
  </si>
  <si>
    <t>52*3 'Přepočtené koeficientem množství</t>
  </si>
  <si>
    <t>1321538074</t>
  </si>
  <si>
    <t>-67448271</t>
  </si>
  <si>
    <t>1967979232</t>
  </si>
  <si>
    <t>52*1,08 'Přepočtené koeficientem množství</t>
  </si>
  <si>
    <t>-974582113</t>
  </si>
  <si>
    <t>1881404002</t>
  </si>
  <si>
    <t>764004801</t>
  </si>
  <si>
    <t>Demontáž klempířských konstrukcí žlabu podokapního do suti</t>
  </si>
  <si>
    <t>827398112</t>
  </si>
  <si>
    <t>https://podminky.urs.cz/item/CS_URS_2024_02/764004801</t>
  </si>
  <si>
    <t>K8</t>
  </si>
  <si>
    <t>27,0</t>
  </si>
  <si>
    <t>764004861</t>
  </si>
  <si>
    <t>Demontáž klempířských konstrukcí svodu do suti</t>
  </si>
  <si>
    <t>160252310</t>
  </si>
  <si>
    <t>https://podminky.urs.cz/item/CS_URS_2024_02/764004861</t>
  </si>
  <si>
    <t>K10</t>
  </si>
  <si>
    <t>5,0</t>
  </si>
  <si>
    <t>-1195042450</t>
  </si>
  <si>
    <t>1167576120</t>
  </si>
  <si>
    <t>-89207489</t>
  </si>
  <si>
    <t>777068101</t>
  </si>
  <si>
    <t>K012</t>
  </si>
  <si>
    <t>D+M prvku ozn. K8- ŽLAB DN 80 MM 
+SYSTEMOVÉ HAKY ŽLABU Á 600 MM-
 podrobný popis viz. PD</t>
  </si>
  <si>
    <t>-1634763310</t>
  </si>
  <si>
    <t>-1204156464</t>
  </si>
  <si>
    <t>K013</t>
  </si>
  <si>
    <t>D+M prvku ozn. K10- SVISLÝ SVOD DN 80 MM, VČ. SYST ÚCHYTU A KOTLÍKŮ- podrobný popis viz. PD</t>
  </si>
  <si>
    <t>-67717660</t>
  </si>
  <si>
    <t>1164780810</t>
  </si>
  <si>
    <t>-1020503871</t>
  </si>
  <si>
    <t>29,3+1,3*4+2,8</t>
  </si>
  <si>
    <t>-2097193737</t>
  </si>
  <si>
    <t>-426066009</t>
  </si>
  <si>
    <t>-687045315</t>
  </si>
  <si>
    <t>-192974764</t>
  </si>
  <si>
    <t>1630527214</t>
  </si>
  <si>
    <t>1253950488</t>
  </si>
  <si>
    <t>-1228179157</t>
  </si>
  <si>
    <t>-1931061418</t>
  </si>
  <si>
    <t>-2113619026</t>
  </si>
  <si>
    <t>-865706022</t>
  </si>
  <si>
    <t>-1635867651</t>
  </si>
  <si>
    <t>5 - Etapa 5</t>
  </si>
  <si>
    <t>958308457</t>
  </si>
  <si>
    <t>10,0*16,0</t>
  </si>
  <si>
    <t>-1341013414</t>
  </si>
  <si>
    <t>160,0*31*2</t>
  </si>
  <si>
    <t>1011355904</t>
  </si>
  <si>
    <t>228717981</t>
  </si>
  <si>
    <t>405530988</t>
  </si>
  <si>
    <t>219583754</t>
  </si>
  <si>
    <t>-576804580</t>
  </si>
  <si>
    <t>1457439207</t>
  </si>
  <si>
    <t>1165895509</t>
  </si>
  <si>
    <t>664284738</t>
  </si>
  <si>
    <t>K0222</t>
  </si>
  <si>
    <t>Demontáž a zpětná montáž anténní stožár</t>
  </si>
  <si>
    <t>456284969</t>
  </si>
  <si>
    <t>916684263</t>
  </si>
  <si>
    <t>-236590355</t>
  </si>
  <si>
    <t>531559428</t>
  </si>
  <si>
    <t>2030600558</t>
  </si>
  <si>
    <t>-653104563</t>
  </si>
  <si>
    <t>34,943*15 'Přepočtené koeficientem množství</t>
  </si>
  <si>
    <t>-81357989</t>
  </si>
  <si>
    <t>-1020049708</t>
  </si>
  <si>
    <t>269995368</t>
  </si>
  <si>
    <t>2006410715</t>
  </si>
  <si>
    <t>SP1</t>
  </si>
  <si>
    <t>vodorovně</t>
  </si>
  <si>
    <t>(316,0-2,7*2-1,6*2)</t>
  </si>
  <si>
    <t>(97,7)*0,4</t>
  </si>
  <si>
    <t>(16,0+16,5)</t>
  </si>
  <si>
    <t>S3</t>
  </si>
  <si>
    <t>6,5*2</t>
  </si>
  <si>
    <t>(8,3*2)*0,9</t>
  </si>
  <si>
    <t>(2,7*2+1,6*2+2,8*2)</t>
  </si>
  <si>
    <t>(6,9*2+5,3*2+2,8*2)*0,9</t>
  </si>
  <si>
    <t>1428086757</t>
  </si>
  <si>
    <t>-1866208248</t>
  </si>
  <si>
    <t>(97,7)*0,8</t>
  </si>
  <si>
    <t>-1465451991</t>
  </si>
  <si>
    <t>487,2*0,00032 'Přepočtené koeficientem množství</t>
  </si>
  <si>
    <t>1884763921</t>
  </si>
  <si>
    <t>-960933387</t>
  </si>
  <si>
    <t>27,2*1,1655 'Přepočtené koeficientem množství</t>
  </si>
  <si>
    <t>-2098889923</t>
  </si>
  <si>
    <t>126,0*0,16</t>
  </si>
  <si>
    <t>87,0*0,43</t>
  </si>
  <si>
    <t>126,0*0,15</t>
  </si>
  <si>
    <t>104,0*0,08</t>
  </si>
  <si>
    <t>226754571</t>
  </si>
  <si>
    <t>-1878461500</t>
  </si>
  <si>
    <t>-1158642118</t>
  </si>
  <si>
    <t>SP1- předpoklad 70%</t>
  </si>
  <si>
    <t>(316,0-2,7*2-1,6*2)*0,7</t>
  </si>
  <si>
    <t>(97,7)*0,4*0,7</t>
  </si>
  <si>
    <t>(16,0+16,5)*0,7</t>
  </si>
  <si>
    <t>822599983</t>
  </si>
  <si>
    <t>SP1- předpoklad 15%</t>
  </si>
  <si>
    <t>(316,0-2,7*2-1,6*2)*0,15</t>
  </si>
  <si>
    <t>(97,7)*0,4*0,15</t>
  </si>
  <si>
    <t>(16,0+16,5)*0,15</t>
  </si>
  <si>
    <t>126926079</t>
  </si>
  <si>
    <t>2000892023</t>
  </si>
  <si>
    <t>-1825484340</t>
  </si>
  <si>
    <t>448,12*1,1655 'Přepočtené koeficientem množství</t>
  </si>
  <si>
    <t>-1098025744</t>
  </si>
  <si>
    <t>-986477373</t>
  </si>
  <si>
    <t>339104877</t>
  </si>
  <si>
    <t>448,12*1,155 'Přepočtené koeficientem množství</t>
  </si>
  <si>
    <t>-1432381664</t>
  </si>
  <si>
    <t>-1515915540</t>
  </si>
  <si>
    <t>-1793560170</t>
  </si>
  <si>
    <t>-1950882933</t>
  </si>
  <si>
    <t>St3</t>
  </si>
  <si>
    <t>(8,3*2)*1,2</t>
  </si>
  <si>
    <t>(6,9*2+5,3*2+2,8*2)*1,2</t>
  </si>
  <si>
    <t>(23,3+5,4+41,0+5,4)*0,8</t>
  </si>
  <si>
    <t>-377127509</t>
  </si>
  <si>
    <t>28375938</t>
  </si>
  <si>
    <t>deska EPS 70 fasádní λ=0,039 tl 100mm</t>
  </si>
  <si>
    <t>-362321869</t>
  </si>
  <si>
    <t>55,92*1,05 'Přepočtené koeficientem množství</t>
  </si>
  <si>
    <t>53792174</t>
  </si>
  <si>
    <t>532951400</t>
  </si>
  <si>
    <t>60,08*1,05 'Přepočtené koeficientem množství</t>
  </si>
  <si>
    <t>-185395759</t>
  </si>
  <si>
    <t>-678517623</t>
  </si>
  <si>
    <t>307,4*1,05 'Přepočtené koeficientem množství</t>
  </si>
  <si>
    <t>1504928673</t>
  </si>
  <si>
    <t>-1207053632</t>
  </si>
  <si>
    <t>2105499713</t>
  </si>
  <si>
    <t>6,5*2*0,08</t>
  </si>
  <si>
    <t>(2,7*2+1,6*2+2,8*2)*0,08</t>
  </si>
  <si>
    <t>2,176*1,05 'Přepočtené koeficientem množství</t>
  </si>
  <si>
    <t>-564455392</t>
  </si>
  <si>
    <t>-235148519</t>
  </si>
  <si>
    <t>32,5*0,5*0,05</t>
  </si>
  <si>
    <t>0,813*1,05 'Přepočtené koeficientem množství</t>
  </si>
  <si>
    <t>-1532416985</t>
  </si>
  <si>
    <t>-615106869</t>
  </si>
  <si>
    <t>929621218</t>
  </si>
  <si>
    <t>858392885</t>
  </si>
  <si>
    <t>-1010274921</t>
  </si>
  <si>
    <t>(316,0-6,5-2,7*2-1,6*2)</t>
  </si>
  <si>
    <t>-587610190</t>
  </si>
  <si>
    <t>1129103140</t>
  </si>
  <si>
    <t>843702924</t>
  </si>
  <si>
    <t>300,900*0,024</t>
  </si>
  <si>
    <t>7,222*1,1 'Přepočtené koeficientem množství</t>
  </si>
  <si>
    <t>288380812</t>
  </si>
  <si>
    <t>(39,8+41,9)/0,5*0,4</t>
  </si>
  <si>
    <t>-331995525</t>
  </si>
  <si>
    <t>65,36*0,03*0,05</t>
  </si>
  <si>
    <t>0,098*1,1 'Přepočtené koeficientem množství</t>
  </si>
  <si>
    <t>644151271</t>
  </si>
  <si>
    <t>1922729807</t>
  </si>
  <si>
    <t>7,944+0,108</t>
  </si>
  <si>
    <t>-1249192185</t>
  </si>
  <si>
    <t>-1185968276</t>
  </si>
  <si>
    <t>-408792669</t>
  </si>
  <si>
    <t>111912414</t>
  </si>
  <si>
    <t>1227372717</t>
  </si>
  <si>
    <t>-2087103784</t>
  </si>
  <si>
    <t>-498231714</t>
  </si>
  <si>
    <t>-58838690</t>
  </si>
  <si>
    <t>-1326120447</t>
  </si>
  <si>
    <t>1652380536</t>
  </si>
  <si>
    <t>1266554165</t>
  </si>
  <si>
    <t>1506736212</t>
  </si>
  <si>
    <t>935506715</t>
  </si>
  <si>
    <t>43668082</t>
  </si>
  <si>
    <t>-156916005</t>
  </si>
  <si>
    <t>-1120035635</t>
  </si>
  <si>
    <t>-741822455</t>
  </si>
  <si>
    <t>479907373</t>
  </si>
  <si>
    <t>-2011434543</t>
  </si>
  <si>
    <t>182581716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</si>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</sst>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622131121" TargetMode="External" /><Relationship Id="rId2" Type="http://schemas.openxmlformats.org/officeDocument/2006/relationships/hyperlink" Target="https://podminky.urs.cz/item/CS_URS_2024_02/622211011" TargetMode="External" /><Relationship Id="rId3" Type="http://schemas.openxmlformats.org/officeDocument/2006/relationships/hyperlink" Target="https://podminky.urs.cz/item/CS_URS_2024_02/622211021" TargetMode="External" /><Relationship Id="rId4" Type="http://schemas.openxmlformats.org/officeDocument/2006/relationships/hyperlink" Target="https://podminky.urs.cz/item/CS_URS_2024_02/622251101" TargetMode="External" /><Relationship Id="rId5" Type="http://schemas.openxmlformats.org/officeDocument/2006/relationships/hyperlink" Target="https://podminky.urs.cz/item/CS_URS_2024_02/622151031" TargetMode="External" /><Relationship Id="rId6" Type="http://schemas.openxmlformats.org/officeDocument/2006/relationships/hyperlink" Target="https://podminky.urs.cz/item/CS_URS_2024_02/622531012" TargetMode="External" /><Relationship Id="rId7" Type="http://schemas.openxmlformats.org/officeDocument/2006/relationships/hyperlink" Target="https://podminky.urs.cz/item/CS_URS_2024_02/941211112" TargetMode="External" /><Relationship Id="rId8" Type="http://schemas.openxmlformats.org/officeDocument/2006/relationships/hyperlink" Target="https://podminky.urs.cz/item/CS_URS_2024_02/941211212" TargetMode="External" /><Relationship Id="rId9" Type="http://schemas.openxmlformats.org/officeDocument/2006/relationships/hyperlink" Target="https://podminky.urs.cz/item/CS_URS_2024_02/941211812" TargetMode="External" /><Relationship Id="rId10" Type="http://schemas.openxmlformats.org/officeDocument/2006/relationships/hyperlink" Target="https://podminky.urs.cz/item/CS_URS_2024_02/944511111" TargetMode="External" /><Relationship Id="rId11" Type="http://schemas.openxmlformats.org/officeDocument/2006/relationships/hyperlink" Target="https://podminky.urs.cz/item/CS_URS_2024_02/944511211" TargetMode="External" /><Relationship Id="rId12" Type="http://schemas.openxmlformats.org/officeDocument/2006/relationships/hyperlink" Target="https://podminky.urs.cz/item/CS_URS_2024_02/944511811" TargetMode="External" /><Relationship Id="rId13" Type="http://schemas.openxmlformats.org/officeDocument/2006/relationships/hyperlink" Target="https://podminky.urs.cz/item/CS_URS_2024_02/966080101" TargetMode="External" /><Relationship Id="rId14" Type="http://schemas.openxmlformats.org/officeDocument/2006/relationships/hyperlink" Target="https://podminky.urs.cz/item/CS_URS_2024_02/966080103" TargetMode="External" /><Relationship Id="rId15" Type="http://schemas.openxmlformats.org/officeDocument/2006/relationships/hyperlink" Target="https://podminky.urs.cz/item/CS_URS_2024_02/997013214" TargetMode="External" /><Relationship Id="rId16" Type="http://schemas.openxmlformats.org/officeDocument/2006/relationships/hyperlink" Target="https://podminky.urs.cz/item/CS_URS_2024_02/997013501" TargetMode="External" /><Relationship Id="rId17" Type="http://schemas.openxmlformats.org/officeDocument/2006/relationships/hyperlink" Target="https://podminky.urs.cz/item/CS_URS_2024_02/997013509" TargetMode="External" /><Relationship Id="rId18" Type="http://schemas.openxmlformats.org/officeDocument/2006/relationships/hyperlink" Target="https://podminky.urs.cz/item/CS_URS_2024_02/997013631" TargetMode="External" /><Relationship Id="rId19" Type="http://schemas.openxmlformats.org/officeDocument/2006/relationships/hyperlink" Target="https://podminky.urs.cz/item/CS_URS_2024_02/997013811" TargetMode="External" /><Relationship Id="rId20" Type="http://schemas.openxmlformats.org/officeDocument/2006/relationships/hyperlink" Target="https://podminky.urs.cz/item/CS_URS_2024_02/997013813" TargetMode="External" /><Relationship Id="rId21" Type="http://schemas.openxmlformats.org/officeDocument/2006/relationships/hyperlink" Target="https://podminky.urs.cz/item/CS_URS_2024_02/997013814" TargetMode="External" /><Relationship Id="rId22" Type="http://schemas.openxmlformats.org/officeDocument/2006/relationships/hyperlink" Target="https://podminky.urs.cz/item/CS_URS_2024_02/998018003" TargetMode="External" /><Relationship Id="rId23" Type="http://schemas.openxmlformats.org/officeDocument/2006/relationships/hyperlink" Target="https://podminky.urs.cz/item/CS_URS_2024_02/712363801" TargetMode="External" /><Relationship Id="rId24" Type="http://schemas.openxmlformats.org/officeDocument/2006/relationships/hyperlink" Target="https://podminky.urs.cz/item/CS_URS_2024_02/712311101" TargetMode="External" /><Relationship Id="rId25" Type="http://schemas.openxmlformats.org/officeDocument/2006/relationships/hyperlink" Target="https://podminky.urs.cz/item/CS_URS_2024_02/712341559" TargetMode="External" /><Relationship Id="rId26" Type="http://schemas.openxmlformats.org/officeDocument/2006/relationships/hyperlink" Target="https://podminky.urs.cz/item/CS_URS_2024_02/712363005" TargetMode="External" /><Relationship Id="rId27" Type="http://schemas.openxmlformats.org/officeDocument/2006/relationships/hyperlink" Target="https://podminky.urs.cz/item/CS_URS_2024_02/712363122" TargetMode="External" /><Relationship Id="rId28" Type="http://schemas.openxmlformats.org/officeDocument/2006/relationships/hyperlink" Target="https://podminky.urs.cz/item/CS_URS_2024_02/712363411" TargetMode="External" /><Relationship Id="rId29" Type="http://schemas.openxmlformats.org/officeDocument/2006/relationships/hyperlink" Target="https://podminky.urs.cz/item/CS_URS_2024_02/712363412" TargetMode="External" /><Relationship Id="rId30" Type="http://schemas.openxmlformats.org/officeDocument/2006/relationships/hyperlink" Target="https://podminky.urs.cz/item/CS_URS_2024_02/712363413" TargetMode="External" /><Relationship Id="rId31" Type="http://schemas.openxmlformats.org/officeDocument/2006/relationships/hyperlink" Target="https://podminky.urs.cz/item/CS_URS_2024_02/712363404" TargetMode="External" /><Relationship Id="rId32" Type="http://schemas.openxmlformats.org/officeDocument/2006/relationships/hyperlink" Target="https://podminky.urs.cz/item/CS_URS_2024_02/712391171" TargetMode="External" /><Relationship Id="rId33" Type="http://schemas.openxmlformats.org/officeDocument/2006/relationships/hyperlink" Target="https://podminky.urs.cz/item/CS_URS_2024_02/998712123" TargetMode="External" /><Relationship Id="rId34" Type="http://schemas.openxmlformats.org/officeDocument/2006/relationships/hyperlink" Target="https://podminky.urs.cz/item/CS_URS_2024_02/713140814" TargetMode="External" /><Relationship Id="rId35" Type="http://schemas.openxmlformats.org/officeDocument/2006/relationships/hyperlink" Target="https://podminky.urs.cz/item/CS_URS_2024_02/713130851" TargetMode="External" /><Relationship Id="rId36" Type="http://schemas.openxmlformats.org/officeDocument/2006/relationships/hyperlink" Target="https://podminky.urs.cz/item/CS_URS_2024_02/713131241" TargetMode="External" /><Relationship Id="rId37" Type="http://schemas.openxmlformats.org/officeDocument/2006/relationships/hyperlink" Target="https://podminky.urs.cz/item/CS_URS_2024_02/713131241" TargetMode="External" /><Relationship Id="rId38" Type="http://schemas.openxmlformats.org/officeDocument/2006/relationships/hyperlink" Target="https://podminky.urs.cz/item/CS_URS_2024_02/713131241" TargetMode="External" /><Relationship Id="rId39" Type="http://schemas.openxmlformats.org/officeDocument/2006/relationships/hyperlink" Target="https://podminky.urs.cz/item/CS_URS_2024_02/713141152" TargetMode="External" /><Relationship Id="rId40" Type="http://schemas.openxmlformats.org/officeDocument/2006/relationships/hyperlink" Target="https://podminky.urs.cz/item/CS_URS_2024_02/713141335" TargetMode="External" /><Relationship Id="rId41" Type="http://schemas.openxmlformats.org/officeDocument/2006/relationships/hyperlink" Target="https://podminky.urs.cz/item/CS_URS_2024_02/713141351" TargetMode="External" /><Relationship Id="rId42" Type="http://schemas.openxmlformats.org/officeDocument/2006/relationships/hyperlink" Target="https://podminky.urs.cz/item/CS_URS_2024_02/998713123" TargetMode="External" /><Relationship Id="rId43" Type="http://schemas.openxmlformats.org/officeDocument/2006/relationships/hyperlink" Target="https://podminky.urs.cz/item/CS_URS_2024_02/762341811" TargetMode="External" /><Relationship Id="rId44" Type="http://schemas.openxmlformats.org/officeDocument/2006/relationships/hyperlink" Target="https://podminky.urs.cz/item/CS_URS_2024_02/762083111" TargetMode="External" /><Relationship Id="rId45" Type="http://schemas.openxmlformats.org/officeDocument/2006/relationships/hyperlink" Target="https://podminky.urs.cz/item/CS_URS_2024_02/762341210" TargetMode="External" /><Relationship Id="rId46" Type="http://schemas.openxmlformats.org/officeDocument/2006/relationships/hyperlink" Target="https://podminky.urs.cz/item/CS_URS_2024_02/762342521" TargetMode="External" /><Relationship Id="rId47" Type="http://schemas.openxmlformats.org/officeDocument/2006/relationships/hyperlink" Target="https://podminky.urs.cz/item/CS_URS_2024_02/762361312" TargetMode="External" /><Relationship Id="rId48" Type="http://schemas.openxmlformats.org/officeDocument/2006/relationships/hyperlink" Target="https://podminky.urs.cz/item/CS_URS_2024_02/762395000" TargetMode="External" /><Relationship Id="rId49" Type="http://schemas.openxmlformats.org/officeDocument/2006/relationships/hyperlink" Target="https://podminky.urs.cz/item/CS_URS_2024_02/998762123" TargetMode="External" /><Relationship Id="rId50" Type="http://schemas.openxmlformats.org/officeDocument/2006/relationships/hyperlink" Target="https://podminky.urs.cz/item/CS_URS_2024_02/998764313" TargetMode="External" /><Relationship Id="rId51" Type="http://schemas.openxmlformats.org/officeDocument/2006/relationships/hyperlink" Target="https://podminky.urs.cz/item/CS_URS_2024_02/998767313" TargetMode="External" /><Relationship Id="rId5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622131121" TargetMode="External" /><Relationship Id="rId2" Type="http://schemas.openxmlformats.org/officeDocument/2006/relationships/hyperlink" Target="https://podminky.urs.cz/item/CS_URS_2024_02/622211011" TargetMode="External" /><Relationship Id="rId3" Type="http://schemas.openxmlformats.org/officeDocument/2006/relationships/hyperlink" Target="https://podminky.urs.cz/item/CS_URS_2024_02/622211021" TargetMode="External" /><Relationship Id="rId4" Type="http://schemas.openxmlformats.org/officeDocument/2006/relationships/hyperlink" Target="https://podminky.urs.cz/item/CS_URS_2024_02/622251101" TargetMode="External" /><Relationship Id="rId5" Type="http://schemas.openxmlformats.org/officeDocument/2006/relationships/hyperlink" Target="https://podminky.urs.cz/item/CS_URS_2024_02/622151031" TargetMode="External" /><Relationship Id="rId6" Type="http://schemas.openxmlformats.org/officeDocument/2006/relationships/hyperlink" Target="https://podminky.urs.cz/item/CS_URS_2024_02/622531012" TargetMode="External" /><Relationship Id="rId7" Type="http://schemas.openxmlformats.org/officeDocument/2006/relationships/hyperlink" Target="https://podminky.urs.cz/item/CS_URS_2024_02/941211112" TargetMode="External" /><Relationship Id="rId8" Type="http://schemas.openxmlformats.org/officeDocument/2006/relationships/hyperlink" Target="https://podminky.urs.cz/item/CS_URS_2024_02/941211212" TargetMode="External" /><Relationship Id="rId9" Type="http://schemas.openxmlformats.org/officeDocument/2006/relationships/hyperlink" Target="https://podminky.urs.cz/item/CS_URS_2024_02/941211812" TargetMode="External" /><Relationship Id="rId10" Type="http://schemas.openxmlformats.org/officeDocument/2006/relationships/hyperlink" Target="https://podminky.urs.cz/item/CS_URS_2024_02/944511111" TargetMode="External" /><Relationship Id="rId11" Type="http://schemas.openxmlformats.org/officeDocument/2006/relationships/hyperlink" Target="https://podminky.urs.cz/item/CS_URS_2024_02/944511211" TargetMode="External" /><Relationship Id="rId12" Type="http://schemas.openxmlformats.org/officeDocument/2006/relationships/hyperlink" Target="https://podminky.urs.cz/item/CS_URS_2024_02/944511811" TargetMode="External" /><Relationship Id="rId13" Type="http://schemas.openxmlformats.org/officeDocument/2006/relationships/hyperlink" Target="https://podminky.urs.cz/item/CS_URS_2024_02/966080101" TargetMode="External" /><Relationship Id="rId14" Type="http://schemas.openxmlformats.org/officeDocument/2006/relationships/hyperlink" Target="https://podminky.urs.cz/item/CS_URS_2024_02/966080103" TargetMode="External" /><Relationship Id="rId15" Type="http://schemas.openxmlformats.org/officeDocument/2006/relationships/hyperlink" Target="https://podminky.urs.cz/item/CS_URS_2024_02/997013214" TargetMode="External" /><Relationship Id="rId16" Type="http://schemas.openxmlformats.org/officeDocument/2006/relationships/hyperlink" Target="https://podminky.urs.cz/item/CS_URS_2024_02/997013501" TargetMode="External" /><Relationship Id="rId17" Type="http://schemas.openxmlformats.org/officeDocument/2006/relationships/hyperlink" Target="https://podminky.urs.cz/item/CS_URS_2024_02/997013509" TargetMode="External" /><Relationship Id="rId18" Type="http://schemas.openxmlformats.org/officeDocument/2006/relationships/hyperlink" Target="https://podminky.urs.cz/item/CS_URS_2024_02/997013631" TargetMode="External" /><Relationship Id="rId19" Type="http://schemas.openxmlformats.org/officeDocument/2006/relationships/hyperlink" Target="https://podminky.urs.cz/item/CS_URS_2024_02/997013811" TargetMode="External" /><Relationship Id="rId20" Type="http://schemas.openxmlformats.org/officeDocument/2006/relationships/hyperlink" Target="https://podminky.urs.cz/item/CS_URS_2024_02/997013813" TargetMode="External" /><Relationship Id="rId21" Type="http://schemas.openxmlformats.org/officeDocument/2006/relationships/hyperlink" Target="https://podminky.urs.cz/item/CS_URS_2024_02/997013814" TargetMode="External" /><Relationship Id="rId22" Type="http://schemas.openxmlformats.org/officeDocument/2006/relationships/hyperlink" Target="https://podminky.urs.cz/item/CS_URS_2024_02/998018003" TargetMode="External" /><Relationship Id="rId23" Type="http://schemas.openxmlformats.org/officeDocument/2006/relationships/hyperlink" Target="https://podminky.urs.cz/item/CS_URS_2024_02/712363801" TargetMode="External" /><Relationship Id="rId24" Type="http://schemas.openxmlformats.org/officeDocument/2006/relationships/hyperlink" Target="https://podminky.urs.cz/item/CS_URS_2024_02/712311101" TargetMode="External" /><Relationship Id="rId25" Type="http://schemas.openxmlformats.org/officeDocument/2006/relationships/hyperlink" Target="https://podminky.urs.cz/item/CS_URS_2024_02/712341559" TargetMode="External" /><Relationship Id="rId26" Type="http://schemas.openxmlformats.org/officeDocument/2006/relationships/hyperlink" Target="https://podminky.urs.cz/item/CS_URS_2024_02/712363005" TargetMode="External" /><Relationship Id="rId27" Type="http://schemas.openxmlformats.org/officeDocument/2006/relationships/hyperlink" Target="https://podminky.urs.cz/item/CS_URS_2024_02/712363122" TargetMode="External" /><Relationship Id="rId28" Type="http://schemas.openxmlformats.org/officeDocument/2006/relationships/hyperlink" Target="https://podminky.urs.cz/item/CS_URS_2024_02/712363411" TargetMode="External" /><Relationship Id="rId29" Type="http://schemas.openxmlformats.org/officeDocument/2006/relationships/hyperlink" Target="https://podminky.urs.cz/item/CS_URS_2024_02/712363412" TargetMode="External" /><Relationship Id="rId30" Type="http://schemas.openxmlformats.org/officeDocument/2006/relationships/hyperlink" Target="https://podminky.urs.cz/item/CS_URS_2024_02/712363413" TargetMode="External" /><Relationship Id="rId31" Type="http://schemas.openxmlformats.org/officeDocument/2006/relationships/hyperlink" Target="https://podminky.urs.cz/item/CS_URS_2024_02/712363404" TargetMode="External" /><Relationship Id="rId32" Type="http://schemas.openxmlformats.org/officeDocument/2006/relationships/hyperlink" Target="https://podminky.urs.cz/item/CS_URS_2024_02/712391171" TargetMode="External" /><Relationship Id="rId33" Type="http://schemas.openxmlformats.org/officeDocument/2006/relationships/hyperlink" Target="https://podminky.urs.cz/item/CS_URS_2024_02/998712123" TargetMode="External" /><Relationship Id="rId34" Type="http://schemas.openxmlformats.org/officeDocument/2006/relationships/hyperlink" Target="https://podminky.urs.cz/item/CS_URS_2024_02/713140814" TargetMode="External" /><Relationship Id="rId35" Type="http://schemas.openxmlformats.org/officeDocument/2006/relationships/hyperlink" Target="https://podminky.urs.cz/item/CS_URS_2024_02/713130851" TargetMode="External" /><Relationship Id="rId36" Type="http://schemas.openxmlformats.org/officeDocument/2006/relationships/hyperlink" Target="https://podminky.urs.cz/item/CS_URS_2024_02/713131241" TargetMode="External" /><Relationship Id="rId37" Type="http://schemas.openxmlformats.org/officeDocument/2006/relationships/hyperlink" Target="https://podminky.urs.cz/item/CS_URS_2024_02/713131241" TargetMode="External" /><Relationship Id="rId38" Type="http://schemas.openxmlformats.org/officeDocument/2006/relationships/hyperlink" Target="https://podminky.urs.cz/item/CS_URS_2024_02/713131241" TargetMode="External" /><Relationship Id="rId39" Type="http://schemas.openxmlformats.org/officeDocument/2006/relationships/hyperlink" Target="https://podminky.urs.cz/item/CS_URS_2024_02/713141152" TargetMode="External" /><Relationship Id="rId40" Type="http://schemas.openxmlformats.org/officeDocument/2006/relationships/hyperlink" Target="https://podminky.urs.cz/item/CS_URS_2024_02/713141335" TargetMode="External" /><Relationship Id="rId41" Type="http://schemas.openxmlformats.org/officeDocument/2006/relationships/hyperlink" Target="https://podminky.urs.cz/item/CS_URS_2024_02/713141351" TargetMode="External" /><Relationship Id="rId42" Type="http://schemas.openxmlformats.org/officeDocument/2006/relationships/hyperlink" Target="https://podminky.urs.cz/item/CS_URS_2024_02/998713123" TargetMode="External" /><Relationship Id="rId43" Type="http://schemas.openxmlformats.org/officeDocument/2006/relationships/hyperlink" Target="https://podminky.urs.cz/item/CS_URS_2024_02/762341811" TargetMode="External" /><Relationship Id="rId44" Type="http://schemas.openxmlformats.org/officeDocument/2006/relationships/hyperlink" Target="https://podminky.urs.cz/item/CS_URS_2024_02/762083111" TargetMode="External" /><Relationship Id="rId45" Type="http://schemas.openxmlformats.org/officeDocument/2006/relationships/hyperlink" Target="https://podminky.urs.cz/item/CS_URS_2024_02/762341210" TargetMode="External" /><Relationship Id="rId46" Type="http://schemas.openxmlformats.org/officeDocument/2006/relationships/hyperlink" Target="https://podminky.urs.cz/item/CS_URS_2024_02/762342521" TargetMode="External" /><Relationship Id="rId47" Type="http://schemas.openxmlformats.org/officeDocument/2006/relationships/hyperlink" Target="https://podminky.urs.cz/item/CS_URS_2024_02/762361312" TargetMode="External" /><Relationship Id="rId48" Type="http://schemas.openxmlformats.org/officeDocument/2006/relationships/hyperlink" Target="https://podminky.urs.cz/item/CS_URS_2024_02/762395000" TargetMode="External" /><Relationship Id="rId49" Type="http://schemas.openxmlformats.org/officeDocument/2006/relationships/hyperlink" Target="https://podminky.urs.cz/item/CS_URS_2024_02/998762123" TargetMode="External" /><Relationship Id="rId50" Type="http://schemas.openxmlformats.org/officeDocument/2006/relationships/hyperlink" Target="https://podminky.urs.cz/item/CS_URS_2024_02/998764313" TargetMode="External" /><Relationship Id="rId51" Type="http://schemas.openxmlformats.org/officeDocument/2006/relationships/hyperlink" Target="https://podminky.urs.cz/item/CS_URS_2024_02/998767313" TargetMode="External" /><Relationship Id="rId5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22131121" TargetMode="External" /><Relationship Id="rId2" Type="http://schemas.openxmlformats.org/officeDocument/2006/relationships/hyperlink" Target="https://podminky.urs.cz/item/CS_URS_2024_02/622211011" TargetMode="External" /><Relationship Id="rId3" Type="http://schemas.openxmlformats.org/officeDocument/2006/relationships/hyperlink" Target="https://podminky.urs.cz/item/CS_URS_2024_02/622211021" TargetMode="External" /><Relationship Id="rId4" Type="http://schemas.openxmlformats.org/officeDocument/2006/relationships/hyperlink" Target="https://podminky.urs.cz/item/CS_URS_2024_02/622251101" TargetMode="External" /><Relationship Id="rId5" Type="http://schemas.openxmlformats.org/officeDocument/2006/relationships/hyperlink" Target="https://podminky.urs.cz/item/CS_URS_2024_02/622151031" TargetMode="External" /><Relationship Id="rId6" Type="http://schemas.openxmlformats.org/officeDocument/2006/relationships/hyperlink" Target="https://podminky.urs.cz/item/CS_URS_2024_02/622531012" TargetMode="External" /><Relationship Id="rId7" Type="http://schemas.openxmlformats.org/officeDocument/2006/relationships/hyperlink" Target="https://podminky.urs.cz/item/CS_URS_2024_02/941211112" TargetMode="External" /><Relationship Id="rId8" Type="http://schemas.openxmlformats.org/officeDocument/2006/relationships/hyperlink" Target="https://podminky.urs.cz/item/CS_URS_2024_02/941211212" TargetMode="External" /><Relationship Id="rId9" Type="http://schemas.openxmlformats.org/officeDocument/2006/relationships/hyperlink" Target="https://podminky.urs.cz/item/CS_URS_2024_02/941211812" TargetMode="External" /><Relationship Id="rId10" Type="http://schemas.openxmlformats.org/officeDocument/2006/relationships/hyperlink" Target="https://podminky.urs.cz/item/CS_URS_2024_02/944511111" TargetMode="External" /><Relationship Id="rId11" Type="http://schemas.openxmlformats.org/officeDocument/2006/relationships/hyperlink" Target="https://podminky.urs.cz/item/CS_URS_2024_02/944511211" TargetMode="External" /><Relationship Id="rId12" Type="http://schemas.openxmlformats.org/officeDocument/2006/relationships/hyperlink" Target="https://podminky.urs.cz/item/CS_URS_2024_02/944511811" TargetMode="External" /><Relationship Id="rId13" Type="http://schemas.openxmlformats.org/officeDocument/2006/relationships/hyperlink" Target="https://podminky.urs.cz/item/CS_URS_2024_02/966080101" TargetMode="External" /><Relationship Id="rId14" Type="http://schemas.openxmlformats.org/officeDocument/2006/relationships/hyperlink" Target="https://podminky.urs.cz/item/CS_URS_2024_02/966080103" TargetMode="External" /><Relationship Id="rId15" Type="http://schemas.openxmlformats.org/officeDocument/2006/relationships/hyperlink" Target="https://podminky.urs.cz/item/CS_URS_2024_02/997013214" TargetMode="External" /><Relationship Id="rId16" Type="http://schemas.openxmlformats.org/officeDocument/2006/relationships/hyperlink" Target="https://podminky.urs.cz/item/CS_URS_2024_02/997013501" TargetMode="External" /><Relationship Id="rId17" Type="http://schemas.openxmlformats.org/officeDocument/2006/relationships/hyperlink" Target="https://podminky.urs.cz/item/CS_URS_2024_02/997013509" TargetMode="External" /><Relationship Id="rId18" Type="http://schemas.openxmlformats.org/officeDocument/2006/relationships/hyperlink" Target="https://podminky.urs.cz/item/CS_URS_2024_02/997013631" TargetMode="External" /><Relationship Id="rId19" Type="http://schemas.openxmlformats.org/officeDocument/2006/relationships/hyperlink" Target="https://podminky.urs.cz/item/CS_URS_2024_02/997013811" TargetMode="External" /><Relationship Id="rId20" Type="http://schemas.openxmlformats.org/officeDocument/2006/relationships/hyperlink" Target="https://podminky.urs.cz/item/CS_URS_2024_02/997013813" TargetMode="External" /><Relationship Id="rId21" Type="http://schemas.openxmlformats.org/officeDocument/2006/relationships/hyperlink" Target="https://podminky.urs.cz/item/CS_URS_2024_02/997013814" TargetMode="External" /><Relationship Id="rId22" Type="http://schemas.openxmlformats.org/officeDocument/2006/relationships/hyperlink" Target="https://podminky.urs.cz/item/CS_URS_2024_02/998018003" TargetMode="External" /><Relationship Id="rId23" Type="http://schemas.openxmlformats.org/officeDocument/2006/relationships/hyperlink" Target="https://podminky.urs.cz/item/CS_URS_2024_02/712363801" TargetMode="External" /><Relationship Id="rId24" Type="http://schemas.openxmlformats.org/officeDocument/2006/relationships/hyperlink" Target="https://podminky.urs.cz/item/CS_URS_2024_02/712311101" TargetMode="External" /><Relationship Id="rId25" Type="http://schemas.openxmlformats.org/officeDocument/2006/relationships/hyperlink" Target="https://podminky.urs.cz/item/CS_URS_2024_02/712363122" TargetMode="External" /><Relationship Id="rId26" Type="http://schemas.openxmlformats.org/officeDocument/2006/relationships/hyperlink" Target="https://podminky.urs.cz/item/CS_URS_2024_02/712363411" TargetMode="External" /><Relationship Id="rId27" Type="http://schemas.openxmlformats.org/officeDocument/2006/relationships/hyperlink" Target="https://podminky.urs.cz/item/CS_URS_2024_02/712363412" TargetMode="External" /><Relationship Id="rId28" Type="http://schemas.openxmlformats.org/officeDocument/2006/relationships/hyperlink" Target="https://podminky.urs.cz/item/CS_URS_2024_02/712363413" TargetMode="External" /><Relationship Id="rId29" Type="http://schemas.openxmlformats.org/officeDocument/2006/relationships/hyperlink" Target="https://podminky.urs.cz/item/CS_URS_2024_02/712363005" TargetMode="External" /><Relationship Id="rId30" Type="http://schemas.openxmlformats.org/officeDocument/2006/relationships/hyperlink" Target="https://podminky.urs.cz/item/CS_URS_2024_02/712391171" TargetMode="External" /><Relationship Id="rId31" Type="http://schemas.openxmlformats.org/officeDocument/2006/relationships/hyperlink" Target="https://podminky.urs.cz/item/CS_URS_2024_02/712391172" TargetMode="External" /><Relationship Id="rId32" Type="http://schemas.openxmlformats.org/officeDocument/2006/relationships/hyperlink" Target="https://podminky.urs.cz/item/CS_URS_2024_02/998712123" TargetMode="External" /><Relationship Id="rId33" Type="http://schemas.openxmlformats.org/officeDocument/2006/relationships/hyperlink" Target="https://podminky.urs.cz/item/CS_URS_2024_02/713130851" TargetMode="External" /><Relationship Id="rId34" Type="http://schemas.openxmlformats.org/officeDocument/2006/relationships/hyperlink" Target="https://podminky.urs.cz/item/CS_URS_2024_02/713131241" TargetMode="External" /><Relationship Id="rId35" Type="http://schemas.openxmlformats.org/officeDocument/2006/relationships/hyperlink" Target="https://podminky.urs.cz/item/CS_URS_2024_02/713131241" TargetMode="External" /><Relationship Id="rId36" Type="http://schemas.openxmlformats.org/officeDocument/2006/relationships/hyperlink" Target="https://podminky.urs.cz/item/CS_URS_2024_02/713140814" TargetMode="External" /><Relationship Id="rId37" Type="http://schemas.openxmlformats.org/officeDocument/2006/relationships/hyperlink" Target="https://podminky.urs.cz/item/CS_URS_2024_02/713141152" TargetMode="External" /><Relationship Id="rId38" Type="http://schemas.openxmlformats.org/officeDocument/2006/relationships/hyperlink" Target="https://podminky.urs.cz/item/CS_URS_2024_02/998713123" TargetMode="External" /><Relationship Id="rId39" Type="http://schemas.openxmlformats.org/officeDocument/2006/relationships/hyperlink" Target="https://podminky.urs.cz/item/CS_URS_2024_02/762341811" TargetMode="External" /><Relationship Id="rId40" Type="http://schemas.openxmlformats.org/officeDocument/2006/relationships/hyperlink" Target="https://podminky.urs.cz/item/CS_URS_2024_02/762083111" TargetMode="External" /><Relationship Id="rId41" Type="http://schemas.openxmlformats.org/officeDocument/2006/relationships/hyperlink" Target="https://podminky.urs.cz/item/CS_URS_2024_02/762341210" TargetMode="External" /><Relationship Id="rId42" Type="http://schemas.openxmlformats.org/officeDocument/2006/relationships/hyperlink" Target="https://podminky.urs.cz/item/CS_URS_2024_02/762395000" TargetMode="External" /><Relationship Id="rId43" Type="http://schemas.openxmlformats.org/officeDocument/2006/relationships/hyperlink" Target="https://podminky.urs.cz/item/CS_URS_2024_02/762951002" TargetMode="External" /><Relationship Id="rId44" Type="http://schemas.openxmlformats.org/officeDocument/2006/relationships/hyperlink" Target="https://podminky.urs.cz/item/CS_URS_2024_02/762951101" TargetMode="External" /><Relationship Id="rId45" Type="http://schemas.openxmlformats.org/officeDocument/2006/relationships/hyperlink" Target="https://podminky.urs.cz/item/CS_URS_2024_02/762952014" TargetMode="External" /><Relationship Id="rId46" Type="http://schemas.openxmlformats.org/officeDocument/2006/relationships/hyperlink" Target="https://podminky.urs.cz/item/CS_URS_2024_02/762953002" TargetMode="External" /><Relationship Id="rId47" Type="http://schemas.openxmlformats.org/officeDocument/2006/relationships/hyperlink" Target="https://podminky.urs.cz/item/CS_URS_2024_02/998762123" TargetMode="External" /><Relationship Id="rId48" Type="http://schemas.openxmlformats.org/officeDocument/2006/relationships/hyperlink" Target="https://podminky.urs.cz/item/CS_URS_2024_02/998764313" TargetMode="External" /><Relationship Id="rId49" Type="http://schemas.openxmlformats.org/officeDocument/2006/relationships/hyperlink" Target="https://podminky.urs.cz/item/CS_URS_2024_02/998767313" TargetMode="External" /><Relationship Id="rId5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622131121" TargetMode="External" /><Relationship Id="rId2" Type="http://schemas.openxmlformats.org/officeDocument/2006/relationships/hyperlink" Target="https://podminky.urs.cz/item/CS_URS_2024_02/622211021" TargetMode="External" /><Relationship Id="rId3" Type="http://schemas.openxmlformats.org/officeDocument/2006/relationships/hyperlink" Target="https://podminky.urs.cz/item/CS_URS_2024_02/622251101" TargetMode="External" /><Relationship Id="rId4" Type="http://schemas.openxmlformats.org/officeDocument/2006/relationships/hyperlink" Target="https://podminky.urs.cz/item/CS_URS_2024_02/622151031" TargetMode="External" /><Relationship Id="rId5" Type="http://schemas.openxmlformats.org/officeDocument/2006/relationships/hyperlink" Target="https://podminky.urs.cz/item/CS_URS_2024_02/622531012" TargetMode="External" /><Relationship Id="rId6" Type="http://schemas.openxmlformats.org/officeDocument/2006/relationships/hyperlink" Target="https://podminky.urs.cz/item/CS_URS_2024_02/941211112" TargetMode="External" /><Relationship Id="rId7" Type="http://schemas.openxmlformats.org/officeDocument/2006/relationships/hyperlink" Target="https://podminky.urs.cz/item/CS_URS_2024_02/941211212" TargetMode="External" /><Relationship Id="rId8" Type="http://schemas.openxmlformats.org/officeDocument/2006/relationships/hyperlink" Target="https://podminky.urs.cz/item/CS_URS_2024_02/941211812" TargetMode="External" /><Relationship Id="rId9" Type="http://schemas.openxmlformats.org/officeDocument/2006/relationships/hyperlink" Target="https://podminky.urs.cz/item/CS_URS_2024_02/944511111" TargetMode="External" /><Relationship Id="rId10" Type="http://schemas.openxmlformats.org/officeDocument/2006/relationships/hyperlink" Target="https://podminky.urs.cz/item/CS_URS_2024_02/944511211" TargetMode="External" /><Relationship Id="rId11" Type="http://schemas.openxmlformats.org/officeDocument/2006/relationships/hyperlink" Target="https://podminky.urs.cz/item/CS_URS_2024_02/944511811" TargetMode="External" /><Relationship Id="rId12" Type="http://schemas.openxmlformats.org/officeDocument/2006/relationships/hyperlink" Target="https://podminky.urs.cz/item/CS_URS_2024_02/966080103" TargetMode="External" /><Relationship Id="rId13" Type="http://schemas.openxmlformats.org/officeDocument/2006/relationships/hyperlink" Target="https://podminky.urs.cz/item/CS_URS_2024_02/997013214" TargetMode="External" /><Relationship Id="rId14" Type="http://schemas.openxmlformats.org/officeDocument/2006/relationships/hyperlink" Target="https://podminky.urs.cz/item/CS_URS_2024_02/997013501" TargetMode="External" /><Relationship Id="rId15" Type="http://schemas.openxmlformats.org/officeDocument/2006/relationships/hyperlink" Target="https://podminky.urs.cz/item/CS_URS_2024_02/997013509" TargetMode="External" /><Relationship Id="rId16" Type="http://schemas.openxmlformats.org/officeDocument/2006/relationships/hyperlink" Target="https://podminky.urs.cz/item/CS_URS_2024_02/997013631" TargetMode="External" /><Relationship Id="rId17" Type="http://schemas.openxmlformats.org/officeDocument/2006/relationships/hyperlink" Target="https://podminky.urs.cz/item/CS_URS_2024_02/997013813" TargetMode="External" /><Relationship Id="rId18" Type="http://schemas.openxmlformats.org/officeDocument/2006/relationships/hyperlink" Target="https://podminky.urs.cz/item/CS_URS_2024_02/997013814" TargetMode="External" /><Relationship Id="rId19" Type="http://schemas.openxmlformats.org/officeDocument/2006/relationships/hyperlink" Target="https://podminky.urs.cz/item/CS_URS_2024_02/998018003" TargetMode="External" /><Relationship Id="rId20" Type="http://schemas.openxmlformats.org/officeDocument/2006/relationships/hyperlink" Target="https://podminky.urs.cz/item/CS_URS_2024_02/712340831" TargetMode="External" /><Relationship Id="rId21" Type="http://schemas.openxmlformats.org/officeDocument/2006/relationships/hyperlink" Target="https://podminky.urs.cz/item/CS_URS_2024_02/712363801" TargetMode="External" /><Relationship Id="rId22" Type="http://schemas.openxmlformats.org/officeDocument/2006/relationships/hyperlink" Target="https://podminky.urs.cz/item/CS_URS_2024_02/712311101" TargetMode="External" /><Relationship Id="rId23" Type="http://schemas.openxmlformats.org/officeDocument/2006/relationships/hyperlink" Target="https://podminky.urs.cz/item/CS_URS_2024_02/712341559" TargetMode="External" /><Relationship Id="rId24" Type="http://schemas.openxmlformats.org/officeDocument/2006/relationships/hyperlink" Target="https://podminky.urs.cz/item/CS_URS_2024_02/712363005" TargetMode="External" /><Relationship Id="rId25" Type="http://schemas.openxmlformats.org/officeDocument/2006/relationships/hyperlink" Target="https://podminky.urs.cz/item/CS_URS_2024_02/712363122" TargetMode="External" /><Relationship Id="rId26" Type="http://schemas.openxmlformats.org/officeDocument/2006/relationships/hyperlink" Target="https://podminky.urs.cz/item/CS_URS_2024_02/712363564" TargetMode="External" /><Relationship Id="rId27" Type="http://schemas.openxmlformats.org/officeDocument/2006/relationships/hyperlink" Target="https://podminky.urs.cz/item/CS_URS_2024_02/712363565" TargetMode="External" /><Relationship Id="rId28" Type="http://schemas.openxmlformats.org/officeDocument/2006/relationships/hyperlink" Target="https://podminky.urs.cz/item/CS_URS_2024_02/712363566" TargetMode="External" /><Relationship Id="rId29" Type="http://schemas.openxmlformats.org/officeDocument/2006/relationships/hyperlink" Target="https://podminky.urs.cz/item/CS_URS_2024_02/712391171" TargetMode="External" /><Relationship Id="rId30" Type="http://schemas.openxmlformats.org/officeDocument/2006/relationships/hyperlink" Target="https://podminky.urs.cz/item/CS_URS_2024_02/712391172" TargetMode="External" /><Relationship Id="rId31" Type="http://schemas.openxmlformats.org/officeDocument/2006/relationships/hyperlink" Target="https://podminky.urs.cz/item/CS_URS_2024_02/998712123" TargetMode="External" /><Relationship Id="rId32" Type="http://schemas.openxmlformats.org/officeDocument/2006/relationships/hyperlink" Target="https://podminky.urs.cz/item/CS_URS_2024_02/713130851" TargetMode="External" /><Relationship Id="rId33" Type="http://schemas.openxmlformats.org/officeDocument/2006/relationships/hyperlink" Target="https://podminky.urs.cz/item/CS_URS_2024_02/713140824" TargetMode="External" /><Relationship Id="rId34" Type="http://schemas.openxmlformats.org/officeDocument/2006/relationships/hyperlink" Target="https://podminky.urs.cz/item/CS_URS_2024_02/713131241" TargetMode="External" /><Relationship Id="rId35" Type="http://schemas.openxmlformats.org/officeDocument/2006/relationships/hyperlink" Target="https://podminky.urs.cz/item/CS_URS_2024_02/713141335" TargetMode="External" /><Relationship Id="rId36" Type="http://schemas.openxmlformats.org/officeDocument/2006/relationships/hyperlink" Target="https://podminky.urs.cz/item/CS_URS_2024_02/998713123" TargetMode="External" /><Relationship Id="rId37" Type="http://schemas.openxmlformats.org/officeDocument/2006/relationships/hyperlink" Target="https://podminky.urs.cz/item/CS_URS_2024_02/762361312" TargetMode="External" /><Relationship Id="rId38" Type="http://schemas.openxmlformats.org/officeDocument/2006/relationships/hyperlink" Target="https://podminky.urs.cz/item/CS_URS_2024_02/762951002" TargetMode="External" /><Relationship Id="rId39" Type="http://schemas.openxmlformats.org/officeDocument/2006/relationships/hyperlink" Target="https://podminky.urs.cz/item/CS_URS_2024_02/762951101" TargetMode="External" /><Relationship Id="rId40" Type="http://schemas.openxmlformats.org/officeDocument/2006/relationships/hyperlink" Target="https://podminky.urs.cz/item/CS_URS_2024_02/762952014" TargetMode="External" /><Relationship Id="rId41" Type="http://schemas.openxmlformats.org/officeDocument/2006/relationships/hyperlink" Target="https://podminky.urs.cz/item/CS_URS_2024_02/762953002" TargetMode="External" /><Relationship Id="rId42" Type="http://schemas.openxmlformats.org/officeDocument/2006/relationships/hyperlink" Target="https://podminky.urs.cz/item/CS_URS_2024_02/998762123" TargetMode="External" /><Relationship Id="rId43" Type="http://schemas.openxmlformats.org/officeDocument/2006/relationships/hyperlink" Target="https://podminky.urs.cz/item/CS_URS_2024_02/764004801" TargetMode="External" /><Relationship Id="rId44" Type="http://schemas.openxmlformats.org/officeDocument/2006/relationships/hyperlink" Target="https://podminky.urs.cz/item/CS_URS_2024_02/764004861" TargetMode="External" /><Relationship Id="rId45" Type="http://schemas.openxmlformats.org/officeDocument/2006/relationships/hyperlink" Target="https://podminky.urs.cz/item/CS_URS_2024_02/998764313" TargetMode="External" /><Relationship Id="rId46" Type="http://schemas.openxmlformats.org/officeDocument/2006/relationships/hyperlink" Target="https://podminky.urs.cz/item/CS_URS_2024_02/998767313" TargetMode="External" /><Relationship Id="rId4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941211112" TargetMode="External" /><Relationship Id="rId2" Type="http://schemas.openxmlformats.org/officeDocument/2006/relationships/hyperlink" Target="https://podminky.urs.cz/item/CS_URS_2024_02/941211212" TargetMode="External" /><Relationship Id="rId3" Type="http://schemas.openxmlformats.org/officeDocument/2006/relationships/hyperlink" Target="https://podminky.urs.cz/item/CS_URS_2024_02/941211812" TargetMode="External" /><Relationship Id="rId4" Type="http://schemas.openxmlformats.org/officeDocument/2006/relationships/hyperlink" Target="https://podminky.urs.cz/item/CS_URS_2024_02/944511111" TargetMode="External" /><Relationship Id="rId5" Type="http://schemas.openxmlformats.org/officeDocument/2006/relationships/hyperlink" Target="https://podminky.urs.cz/item/CS_URS_2024_02/944511211" TargetMode="External" /><Relationship Id="rId6" Type="http://schemas.openxmlformats.org/officeDocument/2006/relationships/hyperlink" Target="https://podminky.urs.cz/item/CS_URS_2024_02/944511811" TargetMode="External" /><Relationship Id="rId7" Type="http://schemas.openxmlformats.org/officeDocument/2006/relationships/hyperlink" Target="https://podminky.urs.cz/item/CS_URS_2024_02/997013214" TargetMode="External" /><Relationship Id="rId8" Type="http://schemas.openxmlformats.org/officeDocument/2006/relationships/hyperlink" Target="https://podminky.urs.cz/item/CS_URS_2024_02/997013501" TargetMode="External" /><Relationship Id="rId9" Type="http://schemas.openxmlformats.org/officeDocument/2006/relationships/hyperlink" Target="https://podminky.urs.cz/item/CS_URS_2024_02/997013509" TargetMode="External" /><Relationship Id="rId10" Type="http://schemas.openxmlformats.org/officeDocument/2006/relationships/hyperlink" Target="https://podminky.urs.cz/item/CS_URS_2024_02/997013811" TargetMode="External" /><Relationship Id="rId11" Type="http://schemas.openxmlformats.org/officeDocument/2006/relationships/hyperlink" Target="https://podminky.urs.cz/item/CS_URS_2024_02/997013813" TargetMode="External" /><Relationship Id="rId12" Type="http://schemas.openxmlformats.org/officeDocument/2006/relationships/hyperlink" Target="https://podminky.urs.cz/item/CS_URS_2024_02/997013814" TargetMode="External" /><Relationship Id="rId13" Type="http://schemas.openxmlformats.org/officeDocument/2006/relationships/hyperlink" Target="https://podminky.urs.cz/item/CS_URS_2024_02/712363801" TargetMode="External" /><Relationship Id="rId14" Type="http://schemas.openxmlformats.org/officeDocument/2006/relationships/hyperlink" Target="https://podminky.urs.cz/item/CS_URS_2024_02/712311101" TargetMode="External" /><Relationship Id="rId15" Type="http://schemas.openxmlformats.org/officeDocument/2006/relationships/hyperlink" Target="https://podminky.urs.cz/item/CS_URS_2024_02/712341559" TargetMode="External" /><Relationship Id="rId16" Type="http://schemas.openxmlformats.org/officeDocument/2006/relationships/hyperlink" Target="https://podminky.urs.cz/item/CS_URS_2024_02/712363005" TargetMode="External" /><Relationship Id="rId17" Type="http://schemas.openxmlformats.org/officeDocument/2006/relationships/hyperlink" Target="https://podminky.urs.cz/item/CS_URS_2024_02/712363122" TargetMode="External" /><Relationship Id="rId18" Type="http://schemas.openxmlformats.org/officeDocument/2006/relationships/hyperlink" Target="https://podminky.urs.cz/item/CS_URS_2024_02/712363411" TargetMode="External" /><Relationship Id="rId19" Type="http://schemas.openxmlformats.org/officeDocument/2006/relationships/hyperlink" Target="https://podminky.urs.cz/item/CS_URS_2024_02/712363412" TargetMode="External" /><Relationship Id="rId20" Type="http://schemas.openxmlformats.org/officeDocument/2006/relationships/hyperlink" Target="https://podminky.urs.cz/item/CS_URS_2024_02/712363413" TargetMode="External" /><Relationship Id="rId21" Type="http://schemas.openxmlformats.org/officeDocument/2006/relationships/hyperlink" Target="https://podminky.urs.cz/item/CS_URS_2024_02/712363404" TargetMode="External" /><Relationship Id="rId22" Type="http://schemas.openxmlformats.org/officeDocument/2006/relationships/hyperlink" Target="https://podminky.urs.cz/item/CS_URS_2024_02/712391171" TargetMode="External" /><Relationship Id="rId23" Type="http://schemas.openxmlformats.org/officeDocument/2006/relationships/hyperlink" Target="https://podminky.urs.cz/item/CS_URS_2024_02/998712123" TargetMode="External" /><Relationship Id="rId24" Type="http://schemas.openxmlformats.org/officeDocument/2006/relationships/hyperlink" Target="https://podminky.urs.cz/item/CS_URS_2024_02/713140814" TargetMode="External" /><Relationship Id="rId25" Type="http://schemas.openxmlformats.org/officeDocument/2006/relationships/hyperlink" Target="https://podminky.urs.cz/item/CS_URS_2024_02/713140824" TargetMode="External" /><Relationship Id="rId26" Type="http://schemas.openxmlformats.org/officeDocument/2006/relationships/hyperlink" Target="https://podminky.urs.cz/item/CS_URS_2024_02/713130851" TargetMode="External" /><Relationship Id="rId27" Type="http://schemas.openxmlformats.org/officeDocument/2006/relationships/hyperlink" Target="https://podminky.urs.cz/item/CS_URS_2024_02/713131241" TargetMode="External" /><Relationship Id="rId28" Type="http://schemas.openxmlformats.org/officeDocument/2006/relationships/hyperlink" Target="https://podminky.urs.cz/item/CS_URS_2024_02/713131241" TargetMode="External" /><Relationship Id="rId29" Type="http://schemas.openxmlformats.org/officeDocument/2006/relationships/hyperlink" Target="https://podminky.urs.cz/item/CS_URS_2024_02/713141152" TargetMode="External" /><Relationship Id="rId30" Type="http://schemas.openxmlformats.org/officeDocument/2006/relationships/hyperlink" Target="https://podminky.urs.cz/item/CS_URS_2024_02/713141335" TargetMode="External" /><Relationship Id="rId31" Type="http://schemas.openxmlformats.org/officeDocument/2006/relationships/hyperlink" Target="https://podminky.urs.cz/item/CS_URS_2024_02/713141351" TargetMode="External" /><Relationship Id="rId32" Type="http://schemas.openxmlformats.org/officeDocument/2006/relationships/hyperlink" Target="https://podminky.urs.cz/item/CS_URS_2024_02/998713123" TargetMode="External" /><Relationship Id="rId33" Type="http://schemas.openxmlformats.org/officeDocument/2006/relationships/hyperlink" Target="https://podminky.urs.cz/item/CS_URS_2024_02/762341811" TargetMode="External" /><Relationship Id="rId34" Type="http://schemas.openxmlformats.org/officeDocument/2006/relationships/hyperlink" Target="https://podminky.urs.cz/item/CS_URS_2024_02/762083111" TargetMode="External" /><Relationship Id="rId35" Type="http://schemas.openxmlformats.org/officeDocument/2006/relationships/hyperlink" Target="https://podminky.urs.cz/item/CS_URS_2024_02/762341210" TargetMode="External" /><Relationship Id="rId36" Type="http://schemas.openxmlformats.org/officeDocument/2006/relationships/hyperlink" Target="https://podminky.urs.cz/item/CS_URS_2024_02/762342521" TargetMode="External" /><Relationship Id="rId37" Type="http://schemas.openxmlformats.org/officeDocument/2006/relationships/hyperlink" Target="https://podminky.urs.cz/item/CS_URS_2024_02/762361312" TargetMode="External" /><Relationship Id="rId38" Type="http://schemas.openxmlformats.org/officeDocument/2006/relationships/hyperlink" Target="https://podminky.urs.cz/item/CS_URS_2024_02/762395000" TargetMode="External" /><Relationship Id="rId39" Type="http://schemas.openxmlformats.org/officeDocument/2006/relationships/hyperlink" Target="https://podminky.urs.cz/item/CS_URS_2024_02/998762123" TargetMode="External" /><Relationship Id="rId40" Type="http://schemas.openxmlformats.org/officeDocument/2006/relationships/hyperlink" Target="https://podminky.urs.cz/item/CS_URS_2024_02/998764313" TargetMode="External" /><Relationship Id="rId41" Type="http://schemas.openxmlformats.org/officeDocument/2006/relationships/hyperlink" Target="https://podminky.urs.cz/item/CS_URS_2024_02/998767313" TargetMode="External" /><Relationship Id="rId4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v>
      </c>
      <c r="AR16" s="23"/>
      <c r="BE16" s="32"/>
      <c r="BS16" s="20" t="s">
        <v>4</v>
      </c>
    </row>
    <row r="17" s="1" customFormat="1" ht="18.48" customHeight="1">
      <c r="B17" s="23"/>
      <c r="E17" s="28" t="s">
        <v>32</v>
      </c>
      <c r="AK17" s="33" t="s">
        <v>28</v>
      </c>
      <c r="AN17" s="28" t="s">
        <v>3</v>
      </c>
      <c r="AR17" s="23"/>
      <c r="BE17" s="32"/>
      <c r="BS17" s="20" t="s">
        <v>33</v>
      </c>
    </row>
    <row r="18" s="1" customFormat="1" ht="6.96" customHeight="1">
      <c r="B18" s="23"/>
      <c r="AR18" s="23"/>
      <c r="BE18" s="32"/>
      <c r="BS18" s="20" t="s">
        <v>7</v>
      </c>
    </row>
    <row r="19" s="1" customFormat="1" ht="12" customHeight="1">
      <c r="B19" s="23"/>
      <c r="D19" s="33" t="s">
        <v>34</v>
      </c>
      <c r="AK19" s="33" t="s">
        <v>26</v>
      </c>
      <c r="AN19" s="28" t="s">
        <v>3</v>
      </c>
      <c r="AR19" s="23"/>
      <c r="BE19" s="32"/>
      <c r="BS19" s="20" t="s">
        <v>7</v>
      </c>
    </row>
    <row r="20" s="1" customFormat="1" ht="18.48" customHeight="1">
      <c r="B20" s="23"/>
      <c r="E20" s="28" t="s">
        <v>22</v>
      </c>
      <c r="AK20" s="33" t="s">
        <v>28</v>
      </c>
      <c r="AN20" s="28" t="s">
        <v>3</v>
      </c>
      <c r="AR20" s="23"/>
      <c r="BE20" s="32"/>
      <c r="BS20" s="20" t="s">
        <v>4</v>
      </c>
    </row>
    <row r="21" s="1" customFormat="1" ht="6.96" customHeight="1">
      <c r="B21" s="23"/>
      <c r="AR21" s="23"/>
      <c r="BE21" s="32"/>
    </row>
    <row r="22" s="1" customFormat="1" ht="12" customHeight="1">
      <c r="B22" s="23"/>
      <c r="D22" s="33" t="s">
        <v>35</v>
      </c>
      <c r="AR22" s="23"/>
      <c r="BE22" s="32"/>
    </row>
    <row r="23" s="1" customFormat="1" ht="59.25" customHeight="1">
      <c r="B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0"/>
      <c r="BE28" s="32"/>
    </row>
    <row r="29" s="3" customFormat="1" ht="14.4" customHeight="1">
      <c r="A29" s="3"/>
      <c r="B29" s="45"/>
      <c r="C29" s="3"/>
      <c r="D29" s="33" t="s">
        <v>41</v>
      </c>
      <c r="E29" s="3"/>
      <c r="F29" s="33" t="s">
        <v>42</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43</v>
      </c>
      <c r="G30" s="3"/>
      <c r="H30" s="3"/>
      <c r="I30" s="3"/>
      <c r="J30" s="3"/>
      <c r="K30" s="3"/>
      <c r="L30" s="46">
        <v>0.12</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44</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45</v>
      </c>
      <c r="G32" s="3"/>
      <c r="H32" s="3"/>
      <c r="I32" s="3"/>
      <c r="J32" s="3"/>
      <c r="K32" s="3"/>
      <c r="L32" s="46">
        <v>0.12</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46</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47</v>
      </c>
      <c r="E35" s="51"/>
      <c r="F35" s="51"/>
      <c r="G35" s="51"/>
      <c r="H35" s="51"/>
      <c r="I35" s="51"/>
      <c r="J35" s="51"/>
      <c r="K35" s="51"/>
      <c r="L35" s="51"/>
      <c r="M35" s="51"/>
      <c r="N35" s="51"/>
      <c r="O35" s="51"/>
      <c r="P35" s="51"/>
      <c r="Q35" s="51"/>
      <c r="R35" s="51"/>
      <c r="S35" s="51"/>
      <c r="T35" s="52" t="s">
        <v>48</v>
      </c>
      <c r="U35" s="51"/>
      <c r="V35" s="51"/>
      <c r="W35" s="51"/>
      <c r="X35" s="53" t="s">
        <v>49</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Kolín, A. Dvořáka 1032- výměna střešního pláště</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5. 7. 2024</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Město Kolín</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Revitali</v>
      </c>
      <c r="AN49" s="4"/>
      <c r="AO49" s="4"/>
      <c r="AP49" s="4"/>
      <c r="AQ49" s="39"/>
      <c r="AR49" s="40"/>
      <c r="AS49" s="67" t="s">
        <v>51</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34</v>
      </c>
      <c r="AJ50" s="39"/>
      <c r="AK50" s="39"/>
      <c r="AL50" s="39"/>
      <c r="AM50" s="66" t="str">
        <f>IF(E20="","",E20)</f>
        <v xml:space="preserve"> </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52</v>
      </c>
      <c r="D52" s="76"/>
      <c r="E52" s="76"/>
      <c r="F52" s="76"/>
      <c r="G52" s="76"/>
      <c r="H52" s="77"/>
      <c r="I52" s="78" t="s">
        <v>53</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54</v>
      </c>
      <c r="AH52" s="76"/>
      <c r="AI52" s="76"/>
      <c r="AJ52" s="76"/>
      <c r="AK52" s="76"/>
      <c r="AL52" s="76"/>
      <c r="AM52" s="76"/>
      <c r="AN52" s="78" t="s">
        <v>55</v>
      </c>
      <c r="AO52" s="76"/>
      <c r="AP52" s="76"/>
      <c r="AQ52" s="80" t="s">
        <v>56</v>
      </c>
      <c r="AR52" s="40"/>
      <c r="AS52" s="81" t="s">
        <v>57</v>
      </c>
      <c r="AT52" s="82" t="s">
        <v>58</v>
      </c>
      <c r="AU52" s="82" t="s">
        <v>59</v>
      </c>
      <c r="AV52" s="82" t="s">
        <v>60</v>
      </c>
      <c r="AW52" s="82" t="s">
        <v>61</v>
      </c>
      <c r="AX52" s="82" t="s">
        <v>62</v>
      </c>
      <c r="AY52" s="82" t="s">
        <v>63</v>
      </c>
      <c r="AZ52" s="82" t="s">
        <v>64</v>
      </c>
      <c r="BA52" s="82" t="s">
        <v>65</v>
      </c>
      <c r="BB52" s="82" t="s">
        <v>66</v>
      </c>
      <c r="BC52" s="82" t="s">
        <v>67</v>
      </c>
      <c r="BD52" s="83" t="s">
        <v>68</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69</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ROUND(SUM(AG55:AG59),2)</f>
        <v>0</v>
      </c>
      <c r="AH54" s="90"/>
      <c r="AI54" s="90"/>
      <c r="AJ54" s="90"/>
      <c r="AK54" s="90"/>
      <c r="AL54" s="90"/>
      <c r="AM54" s="90"/>
      <c r="AN54" s="91">
        <f>SUM(AG54,AT54)</f>
        <v>0</v>
      </c>
      <c r="AO54" s="91"/>
      <c r="AP54" s="91"/>
      <c r="AQ54" s="92" t="s">
        <v>3</v>
      </c>
      <c r="AR54" s="87"/>
      <c r="AS54" s="93">
        <f>ROUND(SUM(AS55:AS59),2)</f>
        <v>0</v>
      </c>
      <c r="AT54" s="94">
        <f>ROUND(SUM(AV54:AW54),2)</f>
        <v>0</v>
      </c>
      <c r="AU54" s="95">
        <f>ROUND(SUM(AU55:AU59),5)</f>
        <v>0</v>
      </c>
      <c r="AV54" s="94">
        <f>ROUND(AZ54*L29,2)</f>
        <v>0</v>
      </c>
      <c r="AW54" s="94">
        <f>ROUND(BA54*L30,2)</f>
        <v>0</v>
      </c>
      <c r="AX54" s="94">
        <f>ROUND(BB54*L29,2)</f>
        <v>0</v>
      </c>
      <c r="AY54" s="94">
        <f>ROUND(BC54*L30,2)</f>
        <v>0</v>
      </c>
      <c r="AZ54" s="94">
        <f>ROUND(SUM(AZ55:AZ59),2)</f>
        <v>0</v>
      </c>
      <c r="BA54" s="94">
        <f>ROUND(SUM(BA55:BA59),2)</f>
        <v>0</v>
      </c>
      <c r="BB54" s="94">
        <f>ROUND(SUM(BB55:BB59),2)</f>
        <v>0</v>
      </c>
      <c r="BC54" s="94">
        <f>ROUND(SUM(BC55:BC59),2)</f>
        <v>0</v>
      </c>
      <c r="BD54" s="96">
        <f>ROUND(SUM(BD55:BD59),2)</f>
        <v>0</v>
      </c>
      <c r="BE54" s="6"/>
      <c r="BS54" s="97" t="s">
        <v>70</v>
      </c>
      <c r="BT54" s="97" t="s">
        <v>71</v>
      </c>
      <c r="BU54" s="98" t="s">
        <v>72</v>
      </c>
      <c r="BV54" s="97" t="s">
        <v>73</v>
      </c>
      <c r="BW54" s="97" t="s">
        <v>5</v>
      </c>
      <c r="BX54" s="97" t="s">
        <v>74</v>
      </c>
      <c r="CL54" s="97" t="s">
        <v>3</v>
      </c>
    </row>
    <row r="55" s="7" customFormat="1" ht="16.5" customHeight="1">
      <c r="A55" s="99" t="s">
        <v>75</v>
      </c>
      <c r="B55" s="100"/>
      <c r="C55" s="101"/>
      <c r="D55" s="102" t="s">
        <v>15</v>
      </c>
      <c r="E55" s="102"/>
      <c r="F55" s="102"/>
      <c r="G55" s="102"/>
      <c r="H55" s="102"/>
      <c r="I55" s="103"/>
      <c r="J55" s="102" t="s">
        <v>76</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'1 - Etapa 1'!J30</f>
        <v>0</v>
      </c>
      <c r="AH55" s="103"/>
      <c r="AI55" s="103"/>
      <c r="AJ55" s="103"/>
      <c r="AK55" s="103"/>
      <c r="AL55" s="103"/>
      <c r="AM55" s="103"/>
      <c r="AN55" s="104">
        <f>SUM(AG55,AT55)</f>
        <v>0</v>
      </c>
      <c r="AO55" s="103"/>
      <c r="AP55" s="103"/>
      <c r="AQ55" s="105" t="s">
        <v>77</v>
      </c>
      <c r="AR55" s="100"/>
      <c r="AS55" s="106">
        <v>0</v>
      </c>
      <c r="AT55" s="107">
        <f>ROUND(SUM(AV55:AW55),2)</f>
        <v>0</v>
      </c>
      <c r="AU55" s="108">
        <f>'1 - Etapa 1'!P95</f>
        <v>0</v>
      </c>
      <c r="AV55" s="107">
        <f>'1 - Etapa 1'!J33</f>
        <v>0</v>
      </c>
      <c r="AW55" s="107">
        <f>'1 - Etapa 1'!J34</f>
        <v>0</v>
      </c>
      <c r="AX55" s="107">
        <f>'1 - Etapa 1'!J35</f>
        <v>0</v>
      </c>
      <c r="AY55" s="107">
        <f>'1 - Etapa 1'!J36</f>
        <v>0</v>
      </c>
      <c r="AZ55" s="107">
        <f>'1 - Etapa 1'!F33</f>
        <v>0</v>
      </c>
      <c r="BA55" s="107">
        <f>'1 - Etapa 1'!F34</f>
        <v>0</v>
      </c>
      <c r="BB55" s="107">
        <f>'1 - Etapa 1'!F35</f>
        <v>0</v>
      </c>
      <c r="BC55" s="107">
        <f>'1 - Etapa 1'!F36</f>
        <v>0</v>
      </c>
      <c r="BD55" s="109">
        <f>'1 - Etapa 1'!F37</f>
        <v>0</v>
      </c>
      <c r="BE55" s="7"/>
      <c r="BT55" s="110" t="s">
        <v>15</v>
      </c>
      <c r="BV55" s="110" t="s">
        <v>73</v>
      </c>
      <c r="BW55" s="110" t="s">
        <v>78</v>
      </c>
      <c r="BX55" s="110" t="s">
        <v>5</v>
      </c>
      <c r="CL55" s="110" t="s">
        <v>3</v>
      </c>
      <c r="CM55" s="110" t="s">
        <v>15</v>
      </c>
    </row>
    <row r="56" s="7" customFormat="1" ht="16.5" customHeight="1">
      <c r="A56" s="99" t="s">
        <v>75</v>
      </c>
      <c r="B56" s="100"/>
      <c r="C56" s="101"/>
      <c r="D56" s="102" t="s">
        <v>79</v>
      </c>
      <c r="E56" s="102"/>
      <c r="F56" s="102"/>
      <c r="G56" s="102"/>
      <c r="H56" s="102"/>
      <c r="I56" s="103"/>
      <c r="J56" s="102" t="s">
        <v>80</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'2 - Etapa 2'!J30</f>
        <v>0</v>
      </c>
      <c r="AH56" s="103"/>
      <c r="AI56" s="103"/>
      <c r="AJ56" s="103"/>
      <c r="AK56" s="103"/>
      <c r="AL56" s="103"/>
      <c r="AM56" s="103"/>
      <c r="AN56" s="104">
        <f>SUM(AG56,AT56)</f>
        <v>0</v>
      </c>
      <c r="AO56" s="103"/>
      <c r="AP56" s="103"/>
      <c r="AQ56" s="105" t="s">
        <v>77</v>
      </c>
      <c r="AR56" s="100"/>
      <c r="AS56" s="106">
        <v>0</v>
      </c>
      <c r="AT56" s="107">
        <f>ROUND(SUM(AV56:AW56),2)</f>
        <v>0</v>
      </c>
      <c r="AU56" s="108">
        <f>'2 - Etapa 2'!P95</f>
        <v>0</v>
      </c>
      <c r="AV56" s="107">
        <f>'2 - Etapa 2'!J33</f>
        <v>0</v>
      </c>
      <c r="AW56" s="107">
        <f>'2 - Etapa 2'!J34</f>
        <v>0</v>
      </c>
      <c r="AX56" s="107">
        <f>'2 - Etapa 2'!J35</f>
        <v>0</v>
      </c>
      <c r="AY56" s="107">
        <f>'2 - Etapa 2'!J36</f>
        <v>0</v>
      </c>
      <c r="AZ56" s="107">
        <f>'2 - Etapa 2'!F33</f>
        <v>0</v>
      </c>
      <c r="BA56" s="107">
        <f>'2 - Etapa 2'!F34</f>
        <v>0</v>
      </c>
      <c r="BB56" s="107">
        <f>'2 - Etapa 2'!F35</f>
        <v>0</v>
      </c>
      <c r="BC56" s="107">
        <f>'2 - Etapa 2'!F36</f>
        <v>0</v>
      </c>
      <c r="BD56" s="109">
        <f>'2 - Etapa 2'!F37</f>
        <v>0</v>
      </c>
      <c r="BE56" s="7"/>
      <c r="BT56" s="110" t="s">
        <v>15</v>
      </c>
      <c r="BV56" s="110" t="s">
        <v>73</v>
      </c>
      <c r="BW56" s="110" t="s">
        <v>81</v>
      </c>
      <c r="BX56" s="110" t="s">
        <v>5</v>
      </c>
      <c r="CL56" s="110" t="s">
        <v>3</v>
      </c>
      <c r="CM56" s="110" t="s">
        <v>15</v>
      </c>
    </row>
    <row r="57" s="7" customFormat="1" ht="16.5" customHeight="1">
      <c r="A57" s="99" t="s">
        <v>75</v>
      </c>
      <c r="B57" s="100"/>
      <c r="C57" s="101"/>
      <c r="D57" s="102" t="s">
        <v>82</v>
      </c>
      <c r="E57" s="102"/>
      <c r="F57" s="102"/>
      <c r="G57" s="102"/>
      <c r="H57" s="102"/>
      <c r="I57" s="103"/>
      <c r="J57" s="102" t="s">
        <v>83</v>
      </c>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4">
        <f>'3 - Etapa 3'!J30</f>
        <v>0</v>
      </c>
      <c r="AH57" s="103"/>
      <c r="AI57" s="103"/>
      <c r="AJ57" s="103"/>
      <c r="AK57" s="103"/>
      <c r="AL57" s="103"/>
      <c r="AM57" s="103"/>
      <c r="AN57" s="104">
        <f>SUM(AG57,AT57)</f>
        <v>0</v>
      </c>
      <c r="AO57" s="103"/>
      <c r="AP57" s="103"/>
      <c r="AQ57" s="105" t="s">
        <v>77</v>
      </c>
      <c r="AR57" s="100"/>
      <c r="AS57" s="106">
        <v>0</v>
      </c>
      <c r="AT57" s="107">
        <f>ROUND(SUM(AV57:AW57),2)</f>
        <v>0</v>
      </c>
      <c r="AU57" s="108">
        <f>'3 - Etapa 3'!P93</f>
        <v>0</v>
      </c>
      <c r="AV57" s="107">
        <f>'3 - Etapa 3'!J33</f>
        <v>0</v>
      </c>
      <c r="AW57" s="107">
        <f>'3 - Etapa 3'!J34</f>
        <v>0</v>
      </c>
      <c r="AX57" s="107">
        <f>'3 - Etapa 3'!J35</f>
        <v>0</v>
      </c>
      <c r="AY57" s="107">
        <f>'3 - Etapa 3'!J36</f>
        <v>0</v>
      </c>
      <c r="AZ57" s="107">
        <f>'3 - Etapa 3'!F33</f>
        <v>0</v>
      </c>
      <c r="BA57" s="107">
        <f>'3 - Etapa 3'!F34</f>
        <v>0</v>
      </c>
      <c r="BB57" s="107">
        <f>'3 - Etapa 3'!F35</f>
        <v>0</v>
      </c>
      <c r="BC57" s="107">
        <f>'3 - Etapa 3'!F36</f>
        <v>0</v>
      </c>
      <c r="BD57" s="109">
        <f>'3 - Etapa 3'!F37</f>
        <v>0</v>
      </c>
      <c r="BE57" s="7"/>
      <c r="BT57" s="110" t="s">
        <v>15</v>
      </c>
      <c r="BV57" s="110" t="s">
        <v>73</v>
      </c>
      <c r="BW57" s="110" t="s">
        <v>84</v>
      </c>
      <c r="BX57" s="110" t="s">
        <v>5</v>
      </c>
      <c r="CL57" s="110" t="s">
        <v>3</v>
      </c>
      <c r="CM57" s="110" t="s">
        <v>15</v>
      </c>
    </row>
    <row r="58" s="7" customFormat="1" ht="16.5" customHeight="1">
      <c r="A58" s="99" t="s">
        <v>75</v>
      </c>
      <c r="B58" s="100"/>
      <c r="C58" s="101"/>
      <c r="D58" s="102" t="s">
        <v>85</v>
      </c>
      <c r="E58" s="102"/>
      <c r="F58" s="102"/>
      <c r="G58" s="102"/>
      <c r="H58" s="102"/>
      <c r="I58" s="103"/>
      <c r="J58" s="102" t="s">
        <v>86</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4">
        <f>'4 - Etapa 4'!J30</f>
        <v>0</v>
      </c>
      <c r="AH58" s="103"/>
      <c r="AI58" s="103"/>
      <c r="AJ58" s="103"/>
      <c r="AK58" s="103"/>
      <c r="AL58" s="103"/>
      <c r="AM58" s="103"/>
      <c r="AN58" s="104">
        <f>SUM(AG58,AT58)</f>
        <v>0</v>
      </c>
      <c r="AO58" s="103"/>
      <c r="AP58" s="103"/>
      <c r="AQ58" s="105" t="s">
        <v>77</v>
      </c>
      <c r="AR58" s="100"/>
      <c r="AS58" s="106">
        <v>0</v>
      </c>
      <c r="AT58" s="107">
        <f>ROUND(SUM(AV58:AW58),2)</f>
        <v>0</v>
      </c>
      <c r="AU58" s="108">
        <f>'4 - Etapa 4'!P93</f>
        <v>0</v>
      </c>
      <c r="AV58" s="107">
        <f>'4 - Etapa 4'!J33</f>
        <v>0</v>
      </c>
      <c r="AW58" s="107">
        <f>'4 - Etapa 4'!J34</f>
        <v>0</v>
      </c>
      <c r="AX58" s="107">
        <f>'4 - Etapa 4'!J35</f>
        <v>0</v>
      </c>
      <c r="AY58" s="107">
        <f>'4 - Etapa 4'!J36</f>
        <v>0</v>
      </c>
      <c r="AZ58" s="107">
        <f>'4 - Etapa 4'!F33</f>
        <v>0</v>
      </c>
      <c r="BA58" s="107">
        <f>'4 - Etapa 4'!F34</f>
        <v>0</v>
      </c>
      <c r="BB58" s="107">
        <f>'4 - Etapa 4'!F35</f>
        <v>0</v>
      </c>
      <c r="BC58" s="107">
        <f>'4 - Etapa 4'!F36</f>
        <v>0</v>
      </c>
      <c r="BD58" s="109">
        <f>'4 - Etapa 4'!F37</f>
        <v>0</v>
      </c>
      <c r="BE58" s="7"/>
      <c r="BT58" s="110" t="s">
        <v>15</v>
      </c>
      <c r="BV58" s="110" t="s">
        <v>73</v>
      </c>
      <c r="BW58" s="110" t="s">
        <v>87</v>
      </c>
      <c r="BX58" s="110" t="s">
        <v>5</v>
      </c>
      <c r="CL58" s="110" t="s">
        <v>3</v>
      </c>
      <c r="CM58" s="110" t="s">
        <v>15</v>
      </c>
    </row>
    <row r="59" s="7" customFormat="1" ht="16.5" customHeight="1">
      <c r="A59" s="99" t="s">
        <v>75</v>
      </c>
      <c r="B59" s="100"/>
      <c r="C59" s="101"/>
      <c r="D59" s="102" t="s">
        <v>88</v>
      </c>
      <c r="E59" s="102"/>
      <c r="F59" s="102"/>
      <c r="G59" s="102"/>
      <c r="H59" s="102"/>
      <c r="I59" s="103"/>
      <c r="J59" s="102" t="s">
        <v>89</v>
      </c>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4">
        <f>'5 - Etapa 5'!J30</f>
        <v>0</v>
      </c>
      <c r="AH59" s="103"/>
      <c r="AI59" s="103"/>
      <c r="AJ59" s="103"/>
      <c r="AK59" s="103"/>
      <c r="AL59" s="103"/>
      <c r="AM59" s="103"/>
      <c r="AN59" s="104">
        <f>SUM(AG59,AT59)</f>
        <v>0</v>
      </c>
      <c r="AO59" s="103"/>
      <c r="AP59" s="103"/>
      <c r="AQ59" s="105" t="s">
        <v>77</v>
      </c>
      <c r="AR59" s="100"/>
      <c r="AS59" s="111">
        <v>0</v>
      </c>
      <c r="AT59" s="112">
        <f>ROUND(SUM(AV59:AW59),2)</f>
        <v>0</v>
      </c>
      <c r="AU59" s="113">
        <f>'5 - Etapa 5'!P92</f>
        <v>0</v>
      </c>
      <c r="AV59" s="112">
        <f>'5 - Etapa 5'!J33</f>
        <v>0</v>
      </c>
      <c r="AW59" s="112">
        <f>'5 - Etapa 5'!J34</f>
        <v>0</v>
      </c>
      <c r="AX59" s="112">
        <f>'5 - Etapa 5'!J35</f>
        <v>0</v>
      </c>
      <c r="AY59" s="112">
        <f>'5 - Etapa 5'!J36</f>
        <v>0</v>
      </c>
      <c r="AZ59" s="112">
        <f>'5 - Etapa 5'!F33</f>
        <v>0</v>
      </c>
      <c r="BA59" s="112">
        <f>'5 - Etapa 5'!F34</f>
        <v>0</v>
      </c>
      <c r="BB59" s="112">
        <f>'5 - Etapa 5'!F35</f>
        <v>0</v>
      </c>
      <c r="BC59" s="112">
        <f>'5 - Etapa 5'!F36</f>
        <v>0</v>
      </c>
      <c r="BD59" s="114">
        <f>'5 - Etapa 5'!F37</f>
        <v>0</v>
      </c>
      <c r="BE59" s="7"/>
      <c r="BT59" s="110" t="s">
        <v>15</v>
      </c>
      <c r="BV59" s="110" t="s">
        <v>73</v>
      </c>
      <c r="BW59" s="110" t="s">
        <v>90</v>
      </c>
      <c r="BX59" s="110" t="s">
        <v>5</v>
      </c>
      <c r="CL59" s="110" t="s">
        <v>3</v>
      </c>
      <c r="CM59" s="110" t="s">
        <v>15</v>
      </c>
    </row>
    <row r="60" s="2" customFormat="1" ht="30" customHeight="1">
      <c r="A60" s="39"/>
      <c r="B60" s="40"/>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40"/>
      <c r="AS60" s="39"/>
      <c r="AT60" s="39"/>
      <c r="AU60" s="39"/>
      <c r="AV60" s="39"/>
      <c r="AW60" s="39"/>
      <c r="AX60" s="39"/>
      <c r="AY60" s="39"/>
      <c r="AZ60" s="39"/>
      <c r="BA60" s="39"/>
      <c r="BB60" s="39"/>
      <c r="BC60" s="39"/>
      <c r="BD60" s="39"/>
      <c r="BE60" s="39"/>
    </row>
    <row r="61" s="2" customFormat="1" ht="6.96" customHeight="1">
      <c r="A61" s="39"/>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40"/>
      <c r="AS61" s="39"/>
      <c r="AT61" s="39"/>
      <c r="AU61" s="39"/>
      <c r="AV61" s="39"/>
      <c r="AW61" s="39"/>
      <c r="AX61" s="39"/>
      <c r="AY61" s="39"/>
      <c r="AZ61" s="39"/>
      <c r="BA61" s="39"/>
      <c r="BB61" s="39"/>
      <c r="BC61" s="39"/>
      <c r="BD61" s="39"/>
      <c r="BE61" s="39"/>
    </row>
  </sheetData>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Etapa 1'!C2" display="/"/>
    <hyperlink ref="A56" location="'2 - Etapa 2'!C2" display="/"/>
    <hyperlink ref="A57" location="'3 - Etapa 3'!C2" display="/"/>
    <hyperlink ref="A58" location="'4 - Etapa 4'!C2" display="/"/>
    <hyperlink ref="A59" location="'5 - Etapa 5'!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78</v>
      </c>
    </row>
    <row r="3" s="1" customFormat="1" ht="6.96" customHeight="1">
      <c r="B3" s="21"/>
      <c r="C3" s="22"/>
      <c r="D3" s="22"/>
      <c r="E3" s="22"/>
      <c r="F3" s="22"/>
      <c r="G3" s="22"/>
      <c r="H3" s="22"/>
      <c r="I3" s="22"/>
      <c r="J3" s="22"/>
      <c r="K3" s="22"/>
      <c r="L3" s="23"/>
      <c r="AT3" s="20" t="s">
        <v>15</v>
      </c>
    </row>
    <row r="4" s="1" customFormat="1" ht="24.96" customHeight="1">
      <c r="B4" s="23"/>
      <c r="D4" s="24" t="s">
        <v>91</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 A. Dvořáka 1032- výměna střešního pláště</v>
      </c>
      <c r="F7" s="33"/>
      <c r="G7" s="33"/>
      <c r="H7" s="33"/>
      <c r="L7" s="23"/>
    </row>
    <row r="8" s="2" customFormat="1" ht="12" customHeight="1">
      <c r="A8" s="39"/>
      <c r="B8" s="40"/>
      <c r="C8" s="39"/>
      <c r="D8" s="33" t="s">
        <v>92</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93</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5. 7. 2024</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33" t="s">
        <v>28</v>
      </c>
      <c r="J21" s="28" t="s">
        <v>3</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ROUND((SUM(BE95:BE461)),  2)</f>
        <v>0</v>
      </c>
      <c r="G33" s="39"/>
      <c r="H33" s="39"/>
      <c r="I33" s="124">
        <v>0.20999999999999999</v>
      </c>
      <c r="J33" s="123">
        <f>ROUND(((SUM(BE95:BE461))*I33),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ROUND((SUM(BF95:BF461)),  2)</f>
        <v>0</v>
      </c>
      <c r="G34" s="39"/>
      <c r="H34" s="39"/>
      <c r="I34" s="124">
        <v>0.12</v>
      </c>
      <c r="J34" s="123">
        <f>ROUND(((SUM(BF95:BF461))*I34),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ROUND((SUM(BG95:BG461)),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ROUND((SUM(BH95:BH461)),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ROUND((SUM(BI95:BI461)),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94</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 A. Dvořáka 1032- výměna střešního pláště</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92</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1 - Etapa 1</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5. 7. 2024</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Revitali</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95</v>
      </c>
      <c r="D57" s="125"/>
      <c r="E57" s="125"/>
      <c r="F57" s="125"/>
      <c r="G57" s="125"/>
      <c r="H57" s="125"/>
      <c r="I57" s="125"/>
      <c r="J57" s="132" t="s">
        <v>96</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J95</f>
        <v>0</v>
      </c>
      <c r="K59" s="39"/>
      <c r="L59" s="117"/>
      <c r="S59" s="39"/>
      <c r="T59" s="39"/>
      <c r="U59" s="39"/>
      <c r="V59" s="39"/>
      <c r="W59" s="39"/>
      <c r="X59" s="39"/>
      <c r="Y59" s="39"/>
      <c r="Z59" s="39"/>
      <c r="AA59" s="39"/>
      <c r="AB59" s="39"/>
      <c r="AC59" s="39"/>
      <c r="AD59" s="39"/>
      <c r="AE59" s="39"/>
      <c r="AU59" s="20" t="s">
        <v>97</v>
      </c>
    </row>
    <row r="60" s="9" customFormat="1" ht="24.96" customHeight="1">
      <c r="A60" s="9"/>
      <c r="B60" s="134"/>
      <c r="C60" s="9"/>
      <c r="D60" s="135" t="s">
        <v>98</v>
      </c>
      <c r="E60" s="136"/>
      <c r="F60" s="136"/>
      <c r="G60" s="136"/>
      <c r="H60" s="136"/>
      <c r="I60" s="136"/>
      <c r="J60" s="137">
        <f>J96</f>
        <v>0</v>
      </c>
      <c r="K60" s="9"/>
      <c r="L60" s="134"/>
      <c r="S60" s="9"/>
      <c r="T60" s="9"/>
      <c r="U60" s="9"/>
      <c r="V60" s="9"/>
      <c r="W60" s="9"/>
      <c r="X60" s="9"/>
      <c r="Y60" s="9"/>
      <c r="Z60" s="9"/>
      <c r="AA60" s="9"/>
      <c r="AB60" s="9"/>
      <c r="AC60" s="9"/>
      <c r="AD60" s="9"/>
      <c r="AE60" s="9"/>
    </row>
    <row r="61" s="10" customFormat="1" ht="19.92" customHeight="1">
      <c r="A61" s="10"/>
      <c r="B61" s="138"/>
      <c r="C61" s="10"/>
      <c r="D61" s="139" t="s">
        <v>99</v>
      </c>
      <c r="E61" s="140"/>
      <c r="F61" s="140"/>
      <c r="G61" s="140"/>
      <c r="H61" s="140"/>
      <c r="I61" s="140"/>
      <c r="J61" s="141">
        <f>J97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100</v>
      </c>
      <c r="E62" s="140"/>
      <c r="F62" s="140"/>
      <c r="G62" s="140"/>
      <c r="H62" s="140"/>
      <c r="I62" s="140"/>
      <c r="J62" s="141">
        <f>J119</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101</v>
      </c>
      <c r="E63" s="140"/>
      <c r="F63" s="140"/>
      <c r="G63" s="140"/>
      <c r="H63" s="140"/>
      <c r="I63" s="140"/>
      <c r="J63" s="141">
        <f>J120</f>
        <v>0</v>
      </c>
      <c r="K63" s="10"/>
      <c r="L63" s="138"/>
      <c r="S63" s="10"/>
      <c r="T63" s="10"/>
      <c r="U63" s="10"/>
      <c r="V63" s="10"/>
      <c r="W63" s="10"/>
      <c r="X63" s="10"/>
      <c r="Y63" s="10"/>
      <c r="Z63" s="10"/>
      <c r="AA63" s="10"/>
      <c r="AB63" s="10"/>
      <c r="AC63" s="10"/>
      <c r="AD63" s="10"/>
      <c r="AE63" s="10"/>
    </row>
    <row r="64" s="10" customFormat="1" ht="14.88" customHeight="1">
      <c r="A64" s="10"/>
      <c r="B64" s="138"/>
      <c r="C64" s="10"/>
      <c r="D64" s="139" t="s">
        <v>102</v>
      </c>
      <c r="E64" s="140"/>
      <c r="F64" s="140"/>
      <c r="G64" s="140"/>
      <c r="H64" s="140"/>
      <c r="I64" s="140"/>
      <c r="J64" s="141">
        <f>J136</f>
        <v>0</v>
      </c>
      <c r="K64" s="10"/>
      <c r="L64" s="138"/>
      <c r="S64" s="10"/>
      <c r="T64" s="10"/>
      <c r="U64" s="10"/>
      <c r="V64" s="10"/>
      <c r="W64" s="10"/>
      <c r="X64" s="10"/>
      <c r="Y64" s="10"/>
      <c r="Z64" s="10"/>
      <c r="AA64" s="10"/>
      <c r="AB64" s="10"/>
      <c r="AC64" s="10"/>
      <c r="AD64" s="10"/>
      <c r="AE64" s="10"/>
    </row>
    <row r="65" s="10" customFormat="1" ht="14.88" customHeight="1">
      <c r="A65" s="10"/>
      <c r="B65" s="138"/>
      <c r="C65" s="10"/>
      <c r="D65" s="139" t="s">
        <v>103</v>
      </c>
      <c r="E65" s="140"/>
      <c r="F65" s="140"/>
      <c r="G65" s="140"/>
      <c r="H65" s="140"/>
      <c r="I65" s="140"/>
      <c r="J65" s="141">
        <f>J143</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104</v>
      </c>
      <c r="E66" s="140"/>
      <c r="F66" s="140"/>
      <c r="G66" s="140"/>
      <c r="H66" s="140"/>
      <c r="I66" s="140"/>
      <c r="J66" s="141">
        <f>J152</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105</v>
      </c>
      <c r="E67" s="140"/>
      <c r="F67" s="140"/>
      <c r="G67" s="140"/>
      <c r="H67" s="140"/>
      <c r="I67" s="140"/>
      <c r="J67" s="141">
        <f>J168</f>
        <v>0</v>
      </c>
      <c r="K67" s="10"/>
      <c r="L67" s="138"/>
      <c r="S67" s="10"/>
      <c r="T67" s="10"/>
      <c r="U67" s="10"/>
      <c r="V67" s="10"/>
      <c r="W67" s="10"/>
      <c r="X67" s="10"/>
      <c r="Y67" s="10"/>
      <c r="Z67" s="10"/>
      <c r="AA67" s="10"/>
      <c r="AB67" s="10"/>
      <c r="AC67" s="10"/>
      <c r="AD67" s="10"/>
      <c r="AE67" s="10"/>
    </row>
    <row r="68" s="9" customFormat="1" ht="24.96" customHeight="1">
      <c r="A68" s="9"/>
      <c r="B68" s="134"/>
      <c r="C68" s="9"/>
      <c r="D68" s="135" t="s">
        <v>106</v>
      </c>
      <c r="E68" s="136"/>
      <c r="F68" s="136"/>
      <c r="G68" s="136"/>
      <c r="H68" s="136"/>
      <c r="I68" s="136"/>
      <c r="J68" s="137">
        <f>J171</f>
        <v>0</v>
      </c>
      <c r="K68" s="9"/>
      <c r="L68" s="134"/>
      <c r="S68" s="9"/>
      <c r="T68" s="9"/>
      <c r="U68" s="9"/>
      <c r="V68" s="9"/>
      <c r="W68" s="9"/>
      <c r="X68" s="9"/>
      <c r="Y68" s="9"/>
      <c r="Z68" s="9"/>
      <c r="AA68" s="9"/>
      <c r="AB68" s="9"/>
      <c r="AC68" s="9"/>
      <c r="AD68" s="9"/>
      <c r="AE68" s="9"/>
    </row>
    <row r="69" s="10" customFormat="1" ht="19.92" customHeight="1">
      <c r="A69" s="10"/>
      <c r="B69" s="138"/>
      <c r="C69" s="10"/>
      <c r="D69" s="139" t="s">
        <v>107</v>
      </c>
      <c r="E69" s="140"/>
      <c r="F69" s="140"/>
      <c r="G69" s="140"/>
      <c r="H69" s="140"/>
      <c r="I69" s="140"/>
      <c r="J69" s="141">
        <f>J172</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108</v>
      </c>
      <c r="E70" s="140"/>
      <c r="F70" s="140"/>
      <c r="G70" s="140"/>
      <c r="H70" s="140"/>
      <c r="I70" s="140"/>
      <c r="J70" s="141">
        <f>J341</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109</v>
      </c>
      <c r="E71" s="140"/>
      <c r="F71" s="140"/>
      <c r="G71" s="140"/>
      <c r="H71" s="140"/>
      <c r="I71" s="140"/>
      <c r="J71" s="141">
        <f>J401</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110</v>
      </c>
      <c r="E72" s="140"/>
      <c r="F72" s="140"/>
      <c r="G72" s="140"/>
      <c r="H72" s="140"/>
      <c r="I72" s="140"/>
      <c r="J72" s="141">
        <f>J405</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111</v>
      </c>
      <c r="E73" s="140"/>
      <c r="F73" s="140"/>
      <c r="G73" s="140"/>
      <c r="H73" s="140"/>
      <c r="I73" s="140"/>
      <c r="J73" s="141">
        <f>J433</f>
        <v>0</v>
      </c>
      <c r="K73" s="10"/>
      <c r="L73" s="138"/>
      <c r="S73" s="10"/>
      <c r="T73" s="10"/>
      <c r="U73" s="10"/>
      <c r="V73" s="10"/>
      <c r="W73" s="10"/>
      <c r="X73" s="10"/>
      <c r="Y73" s="10"/>
      <c r="Z73" s="10"/>
      <c r="AA73" s="10"/>
      <c r="AB73" s="10"/>
      <c r="AC73" s="10"/>
      <c r="AD73" s="10"/>
      <c r="AE73" s="10"/>
    </row>
    <row r="74" s="10" customFormat="1" ht="19.92" customHeight="1">
      <c r="A74" s="10"/>
      <c r="B74" s="138"/>
      <c r="C74" s="10"/>
      <c r="D74" s="139" t="s">
        <v>112</v>
      </c>
      <c r="E74" s="140"/>
      <c r="F74" s="140"/>
      <c r="G74" s="140"/>
      <c r="H74" s="140"/>
      <c r="I74" s="140"/>
      <c r="J74" s="141">
        <f>J446</f>
        <v>0</v>
      </c>
      <c r="K74" s="10"/>
      <c r="L74" s="138"/>
      <c r="S74" s="10"/>
      <c r="T74" s="10"/>
      <c r="U74" s="10"/>
      <c r="V74" s="10"/>
      <c r="W74" s="10"/>
      <c r="X74" s="10"/>
      <c r="Y74" s="10"/>
      <c r="Z74" s="10"/>
      <c r="AA74" s="10"/>
      <c r="AB74" s="10"/>
      <c r="AC74" s="10"/>
      <c r="AD74" s="10"/>
      <c r="AE74" s="10"/>
    </row>
    <row r="75" s="9" customFormat="1" ht="24.96" customHeight="1">
      <c r="A75" s="9"/>
      <c r="B75" s="134"/>
      <c r="C75" s="9"/>
      <c r="D75" s="135" t="s">
        <v>113</v>
      </c>
      <c r="E75" s="136"/>
      <c r="F75" s="136"/>
      <c r="G75" s="136"/>
      <c r="H75" s="136"/>
      <c r="I75" s="136"/>
      <c r="J75" s="137">
        <f>J450</f>
        <v>0</v>
      </c>
      <c r="K75" s="9"/>
      <c r="L75" s="134"/>
      <c r="S75" s="9"/>
      <c r="T75" s="9"/>
      <c r="U75" s="9"/>
      <c r="V75" s="9"/>
      <c r="W75" s="9"/>
      <c r="X75" s="9"/>
      <c r="Y75" s="9"/>
      <c r="Z75" s="9"/>
      <c r="AA75" s="9"/>
      <c r="AB75" s="9"/>
      <c r="AC75" s="9"/>
      <c r="AD75" s="9"/>
      <c r="AE75" s="9"/>
    </row>
    <row r="76" s="2" customFormat="1" ht="21.84"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56"/>
      <c r="C77" s="57"/>
      <c r="D77" s="57"/>
      <c r="E77" s="57"/>
      <c r="F77" s="57"/>
      <c r="G77" s="57"/>
      <c r="H77" s="57"/>
      <c r="I77" s="57"/>
      <c r="J77" s="57"/>
      <c r="K77" s="57"/>
      <c r="L77" s="117"/>
      <c r="S77" s="39"/>
      <c r="T77" s="39"/>
      <c r="U77" s="39"/>
      <c r="V77" s="39"/>
      <c r="W77" s="39"/>
      <c r="X77" s="39"/>
      <c r="Y77" s="39"/>
      <c r="Z77" s="39"/>
      <c r="AA77" s="39"/>
      <c r="AB77" s="39"/>
      <c r="AC77" s="39"/>
      <c r="AD77" s="39"/>
      <c r="AE77" s="39"/>
    </row>
    <row r="81" s="2" customFormat="1" ht="6.96" customHeight="1">
      <c r="A81" s="39"/>
      <c r="B81" s="58"/>
      <c r="C81" s="59"/>
      <c r="D81" s="59"/>
      <c r="E81" s="59"/>
      <c r="F81" s="59"/>
      <c r="G81" s="59"/>
      <c r="H81" s="59"/>
      <c r="I81" s="59"/>
      <c r="J81" s="59"/>
      <c r="K81" s="59"/>
      <c r="L81" s="117"/>
      <c r="S81" s="39"/>
      <c r="T81" s="39"/>
      <c r="U81" s="39"/>
      <c r="V81" s="39"/>
      <c r="W81" s="39"/>
      <c r="X81" s="39"/>
      <c r="Y81" s="39"/>
      <c r="Z81" s="39"/>
      <c r="AA81" s="39"/>
      <c r="AB81" s="39"/>
      <c r="AC81" s="39"/>
      <c r="AD81" s="39"/>
      <c r="AE81" s="39"/>
    </row>
    <row r="82" s="2" customFormat="1" ht="24.96" customHeight="1">
      <c r="A82" s="39"/>
      <c r="B82" s="40"/>
      <c r="C82" s="24" t="s">
        <v>114</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6.96"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2" customHeight="1">
      <c r="A84" s="39"/>
      <c r="B84" s="40"/>
      <c r="C84" s="33" t="s">
        <v>17</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116" t="str">
        <f>E7</f>
        <v>Kolín, A. Dvořáka 1032- výměna střešního pláště</v>
      </c>
      <c r="F85" s="33"/>
      <c r="G85" s="33"/>
      <c r="H85" s="33"/>
      <c r="I85" s="39"/>
      <c r="J85" s="39"/>
      <c r="K85" s="39"/>
      <c r="L85" s="117"/>
      <c r="S85" s="39"/>
      <c r="T85" s="39"/>
      <c r="U85" s="39"/>
      <c r="V85" s="39"/>
      <c r="W85" s="39"/>
      <c r="X85" s="39"/>
      <c r="Y85" s="39"/>
      <c r="Z85" s="39"/>
      <c r="AA85" s="39"/>
      <c r="AB85" s="39"/>
      <c r="AC85" s="39"/>
      <c r="AD85" s="39"/>
      <c r="AE85" s="39"/>
    </row>
    <row r="86" s="2" customFormat="1" ht="12" customHeight="1">
      <c r="A86" s="39"/>
      <c r="B86" s="40"/>
      <c r="C86" s="33" t="s">
        <v>92</v>
      </c>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6.5" customHeight="1">
      <c r="A87" s="39"/>
      <c r="B87" s="40"/>
      <c r="C87" s="39"/>
      <c r="D87" s="39"/>
      <c r="E87" s="63" t="str">
        <f>E9</f>
        <v>1 - Etapa 1</v>
      </c>
      <c r="F87" s="39"/>
      <c r="G87" s="39"/>
      <c r="H87" s="39"/>
      <c r="I87" s="39"/>
      <c r="J87" s="39"/>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2" customHeight="1">
      <c r="A89" s="39"/>
      <c r="B89" s="40"/>
      <c r="C89" s="33" t="s">
        <v>21</v>
      </c>
      <c r="D89" s="39"/>
      <c r="E89" s="39"/>
      <c r="F89" s="28" t="str">
        <f>F12</f>
        <v xml:space="preserve"> </v>
      </c>
      <c r="G89" s="39"/>
      <c r="H89" s="39"/>
      <c r="I89" s="33" t="s">
        <v>23</v>
      </c>
      <c r="J89" s="65" t="str">
        <f>IF(J12="","",J12)</f>
        <v>5. 7. 2024</v>
      </c>
      <c r="K89" s="39"/>
      <c r="L89" s="117"/>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2" customFormat="1" ht="15.15" customHeight="1">
      <c r="A91" s="39"/>
      <c r="B91" s="40"/>
      <c r="C91" s="33" t="s">
        <v>25</v>
      </c>
      <c r="D91" s="39"/>
      <c r="E91" s="39"/>
      <c r="F91" s="28" t="str">
        <f>E15</f>
        <v>Město Kolín</v>
      </c>
      <c r="G91" s="39"/>
      <c r="H91" s="39"/>
      <c r="I91" s="33" t="s">
        <v>31</v>
      </c>
      <c r="J91" s="37" t="str">
        <f>E21</f>
        <v>Revitali</v>
      </c>
      <c r="K91" s="39"/>
      <c r="L91" s="117"/>
      <c r="S91" s="39"/>
      <c r="T91" s="39"/>
      <c r="U91" s="39"/>
      <c r="V91" s="39"/>
      <c r="W91" s="39"/>
      <c r="X91" s="39"/>
      <c r="Y91" s="39"/>
      <c r="Z91" s="39"/>
      <c r="AA91" s="39"/>
      <c r="AB91" s="39"/>
      <c r="AC91" s="39"/>
      <c r="AD91" s="39"/>
      <c r="AE91" s="39"/>
    </row>
    <row r="92" s="2" customFormat="1" ht="15.15" customHeight="1">
      <c r="A92" s="39"/>
      <c r="B92" s="40"/>
      <c r="C92" s="33" t="s">
        <v>29</v>
      </c>
      <c r="D92" s="39"/>
      <c r="E92" s="39"/>
      <c r="F92" s="28" t="str">
        <f>IF(E18="","",E18)</f>
        <v>Vyplň údaj</v>
      </c>
      <c r="G92" s="39"/>
      <c r="H92" s="39"/>
      <c r="I92" s="33" t="s">
        <v>34</v>
      </c>
      <c r="J92" s="37" t="str">
        <f>E24</f>
        <v xml:space="preserve"> </v>
      </c>
      <c r="K92" s="39"/>
      <c r="L92" s="117"/>
      <c r="S92" s="39"/>
      <c r="T92" s="39"/>
      <c r="U92" s="39"/>
      <c r="V92" s="39"/>
      <c r="W92" s="39"/>
      <c r="X92" s="39"/>
      <c r="Y92" s="39"/>
      <c r="Z92" s="39"/>
      <c r="AA92" s="39"/>
      <c r="AB92" s="39"/>
      <c r="AC92" s="39"/>
      <c r="AD92" s="39"/>
      <c r="AE92" s="39"/>
    </row>
    <row r="93" s="2" customFormat="1" ht="10.32" customHeight="1">
      <c r="A93" s="39"/>
      <c r="B93" s="40"/>
      <c r="C93" s="39"/>
      <c r="D93" s="39"/>
      <c r="E93" s="39"/>
      <c r="F93" s="39"/>
      <c r="G93" s="39"/>
      <c r="H93" s="39"/>
      <c r="I93" s="39"/>
      <c r="J93" s="39"/>
      <c r="K93" s="39"/>
      <c r="L93" s="117"/>
      <c r="S93" s="39"/>
      <c r="T93" s="39"/>
      <c r="U93" s="39"/>
      <c r="V93" s="39"/>
      <c r="W93" s="39"/>
      <c r="X93" s="39"/>
      <c r="Y93" s="39"/>
      <c r="Z93" s="39"/>
      <c r="AA93" s="39"/>
      <c r="AB93" s="39"/>
      <c r="AC93" s="39"/>
      <c r="AD93" s="39"/>
      <c r="AE93" s="39"/>
    </row>
    <row r="94" s="11" customFormat="1" ht="29.28" customHeight="1">
      <c r="A94" s="142"/>
      <c r="B94" s="143"/>
      <c r="C94" s="144" t="s">
        <v>115</v>
      </c>
      <c r="D94" s="145" t="s">
        <v>56</v>
      </c>
      <c r="E94" s="145" t="s">
        <v>52</v>
      </c>
      <c r="F94" s="145" t="s">
        <v>53</v>
      </c>
      <c r="G94" s="145" t="s">
        <v>116</v>
      </c>
      <c r="H94" s="145" t="s">
        <v>117</v>
      </c>
      <c r="I94" s="145" t="s">
        <v>118</v>
      </c>
      <c r="J94" s="145" t="s">
        <v>96</v>
      </c>
      <c r="K94" s="146" t="s">
        <v>119</v>
      </c>
      <c r="L94" s="147"/>
      <c r="M94" s="81" t="s">
        <v>3</v>
      </c>
      <c r="N94" s="82" t="s">
        <v>41</v>
      </c>
      <c r="O94" s="82" t="s">
        <v>120</v>
      </c>
      <c r="P94" s="82" t="s">
        <v>121</v>
      </c>
      <c r="Q94" s="82" t="s">
        <v>122</v>
      </c>
      <c r="R94" s="82" t="s">
        <v>123</v>
      </c>
      <c r="S94" s="82" t="s">
        <v>124</v>
      </c>
      <c r="T94" s="83" t="s">
        <v>125</v>
      </c>
      <c r="U94" s="142"/>
      <c r="V94" s="142"/>
      <c r="W94" s="142"/>
      <c r="X94" s="142"/>
      <c r="Y94" s="142"/>
      <c r="Z94" s="142"/>
      <c r="AA94" s="142"/>
      <c r="AB94" s="142"/>
      <c r="AC94" s="142"/>
      <c r="AD94" s="142"/>
      <c r="AE94" s="142"/>
    </row>
    <row r="95" s="2" customFormat="1" ht="22.8" customHeight="1">
      <c r="A95" s="39"/>
      <c r="B95" s="40"/>
      <c r="C95" s="88" t="s">
        <v>126</v>
      </c>
      <c r="D95" s="39"/>
      <c r="E95" s="39"/>
      <c r="F95" s="39"/>
      <c r="G95" s="39"/>
      <c r="H95" s="39"/>
      <c r="I95" s="39"/>
      <c r="J95" s="148">
        <f>BK95</f>
        <v>0</v>
      </c>
      <c r="K95" s="39"/>
      <c r="L95" s="40"/>
      <c r="M95" s="84"/>
      <c r="N95" s="69"/>
      <c r="O95" s="85"/>
      <c r="P95" s="149">
        <f>P96+P171+P450</f>
        <v>0</v>
      </c>
      <c r="Q95" s="85"/>
      <c r="R95" s="149">
        <f>R96+R171+R450</f>
        <v>3.7332206999999999</v>
      </c>
      <c r="S95" s="85"/>
      <c r="T95" s="150">
        <f>T96+T171+T450</f>
        <v>12.914999999999997</v>
      </c>
      <c r="U95" s="39"/>
      <c r="V95" s="39"/>
      <c r="W95" s="39"/>
      <c r="X95" s="39"/>
      <c r="Y95" s="39"/>
      <c r="Z95" s="39"/>
      <c r="AA95" s="39"/>
      <c r="AB95" s="39"/>
      <c r="AC95" s="39"/>
      <c r="AD95" s="39"/>
      <c r="AE95" s="39"/>
      <c r="AT95" s="20" t="s">
        <v>70</v>
      </c>
      <c r="AU95" s="20" t="s">
        <v>97</v>
      </c>
      <c r="BK95" s="151">
        <f>BK96+BK171+BK450</f>
        <v>0</v>
      </c>
    </row>
    <row r="96" s="12" customFormat="1" ht="25.92" customHeight="1">
      <c r="A96" s="12"/>
      <c r="B96" s="152"/>
      <c r="C96" s="12"/>
      <c r="D96" s="153" t="s">
        <v>70</v>
      </c>
      <c r="E96" s="154" t="s">
        <v>127</v>
      </c>
      <c r="F96" s="154" t="s">
        <v>128</v>
      </c>
      <c r="G96" s="12"/>
      <c r="H96" s="12"/>
      <c r="I96" s="155"/>
      <c r="J96" s="156">
        <f>BK96</f>
        <v>0</v>
      </c>
      <c r="K96" s="12"/>
      <c r="L96" s="152"/>
      <c r="M96" s="157"/>
      <c r="N96" s="158"/>
      <c r="O96" s="158"/>
      <c r="P96" s="159">
        <f>P97+P119+P152+P168</f>
        <v>0</v>
      </c>
      <c r="Q96" s="158"/>
      <c r="R96" s="159">
        <f>R97+R119+R152+R168</f>
        <v>0.0501961</v>
      </c>
      <c r="S96" s="158"/>
      <c r="T96" s="160">
        <f>T97+T119+T152+T168</f>
        <v>0.052049999999999999</v>
      </c>
      <c r="U96" s="12"/>
      <c r="V96" s="12"/>
      <c r="W96" s="12"/>
      <c r="X96" s="12"/>
      <c r="Y96" s="12"/>
      <c r="Z96" s="12"/>
      <c r="AA96" s="12"/>
      <c r="AB96" s="12"/>
      <c r="AC96" s="12"/>
      <c r="AD96" s="12"/>
      <c r="AE96" s="12"/>
      <c r="AR96" s="153" t="s">
        <v>15</v>
      </c>
      <c r="AT96" s="161" t="s">
        <v>70</v>
      </c>
      <c r="AU96" s="161" t="s">
        <v>71</v>
      </c>
      <c r="AY96" s="153" t="s">
        <v>129</v>
      </c>
      <c r="BK96" s="162">
        <f>BK97+BK119+BK152+BK168</f>
        <v>0</v>
      </c>
    </row>
    <row r="97" s="12" customFormat="1" ht="22.8" customHeight="1">
      <c r="A97" s="12"/>
      <c r="B97" s="152"/>
      <c r="C97" s="12"/>
      <c r="D97" s="153" t="s">
        <v>70</v>
      </c>
      <c r="E97" s="163" t="s">
        <v>130</v>
      </c>
      <c r="F97" s="163" t="s">
        <v>131</v>
      </c>
      <c r="G97" s="12"/>
      <c r="H97" s="12"/>
      <c r="I97" s="155"/>
      <c r="J97" s="164">
        <f>BK97</f>
        <v>0</v>
      </c>
      <c r="K97" s="12"/>
      <c r="L97" s="152"/>
      <c r="M97" s="157"/>
      <c r="N97" s="158"/>
      <c r="O97" s="158"/>
      <c r="P97" s="159">
        <f>SUM(P98:P118)</f>
        <v>0</v>
      </c>
      <c r="Q97" s="158"/>
      <c r="R97" s="159">
        <f>SUM(R98:R118)</f>
        <v>0.0501961</v>
      </c>
      <c r="S97" s="158"/>
      <c r="T97" s="160">
        <f>SUM(T98:T118)</f>
        <v>0</v>
      </c>
      <c r="U97" s="12"/>
      <c r="V97" s="12"/>
      <c r="W97" s="12"/>
      <c r="X97" s="12"/>
      <c r="Y97" s="12"/>
      <c r="Z97" s="12"/>
      <c r="AA97" s="12"/>
      <c r="AB97" s="12"/>
      <c r="AC97" s="12"/>
      <c r="AD97" s="12"/>
      <c r="AE97" s="12"/>
      <c r="AR97" s="153" t="s">
        <v>15</v>
      </c>
      <c r="AT97" s="161" t="s">
        <v>70</v>
      </c>
      <c r="AU97" s="161" t="s">
        <v>15</v>
      </c>
      <c r="AY97" s="153" t="s">
        <v>129</v>
      </c>
      <c r="BK97" s="162">
        <f>SUM(BK98:BK118)</f>
        <v>0</v>
      </c>
    </row>
    <row r="98" s="2" customFormat="1" ht="24.15" customHeight="1">
      <c r="A98" s="39"/>
      <c r="B98" s="165"/>
      <c r="C98" s="166" t="s">
        <v>15</v>
      </c>
      <c r="D98" s="166" t="s">
        <v>132</v>
      </c>
      <c r="E98" s="167" t="s">
        <v>133</v>
      </c>
      <c r="F98" s="168" t="s">
        <v>134</v>
      </c>
      <c r="G98" s="169" t="s">
        <v>135</v>
      </c>
      <c r="H98" s="170">
        <v>3.8500000000000001</v>
      </c>
      <c r="I98" s="171"/>
      <c r="J98" s="172">
        <f>ROUND(I98*H98,2)</f>
        <v>0</v>
      </c>
      <c r="K98" s="168" t="s">
        <v>136</v>
      </c>
      <c r="L98" s="40"/>
      <c r="M98" s="173" t="s">
        <v>3</v>
      </c>
      <c r="N98" s="174" t="s">
        <v>43</v>
      </c>
      <c r="O98" s="73"/>
      <c r="P98" s="175">
        <f>O98*H98</f>
        <v>0</v>
      </c>
      <c r="Q98" s="175">
        <v>0.00025999999999999998</v>
      </c>
      <c r="R98" s="175">
        <f>Q98*H98</f>
        <v>0.0010009999999999999</v>
      </c>
      <c r="S98" s="175">
        <v>0</v>
      </c>
      <c r="T98" s="176">
        <f>S98*H98</f>
        <v>0</v>
      </c>
      <c r="U98" s="39"/>
      <c r="V98" s="39"/>
      <c r="W98" s="39"/>
      <c r="X98" s="39"/>
      <c r="Y98" s="39"/>
      <c r="Z98" s="39"/>
      <c r="AA98" s="39"/>
      <c r="AB98" s="39"/>
      <c r="AC98" s="39"/>
      <c r="AD98" s="39"/>
      <c r="AE98" s="39"/>
      <c r="AR98" s="177" t="s">
        <v>85</v>
      </c>
      <c r="AT98" s="177" t="s">
        <v>132</v>
      </c>
      <c r="AU98" s="177" t="s">
        <v>79</v>
      </c>
      <c r="AY98" s="20" t="s">
        <v>129</v>
      </c>
      <c r="BE98" s="178">
        <f>IF(N98="základní",J98,0)</f>
        <v>0</v>
      </c>
      <c r="BF98" s="178">
        <f>IF(N98="snížená",J98,0)</f>
        <v>0</v>
      </c>
      <c r="BG98" s="178">
        <f>IF(N98="zákl. přenesená",J98,0)</f>
        <v>0</v>
      </c>
      <c r="BH98" s="178">
        <f>IF(N98="sníž. přenesená",J98,0)</f>
        <v>0</v>
      </c>
      <c r="BI98" s="178">
        <f>IF(N98="nulová",J98,0)</f>
        <v>0</v>
      </c>
      <c r="BJ98" s="20" t="s">
        <v>79</v>
      </c>
      <c r="BK98" s="178">
        <f>ROUND(I98*H98,2)</f>
        <v>0</v>
      </c>
      <c r="BL98" s="20" t="s">
        <v>85</v>
      </c>
      <c r="BM98" s="177" t="s">
        <v>137</v>
      </c>
    </row>
    <row r="99" s="2" customFormat="1">
      <c r="A99" s="39"/>
      <c r="B99" s="40"/>
      <c r="C99" s="39"/>
      <c r="D99" s="179" t="s">
        <v>138</v>
      </c>
      <c r="E99" s="39"/>
      <c r="F99" s="180" t="s">
        <v>139</v>
      </c>
      <c r="G99" s="39"/>
      <c r="H99" s="39"/>
      <c r="I99" s="181"/>
      <c r="J99" s="39"/>
      <c r="K99" s="39"/>
      <c r="L99" s="40"/>
      <c r="M99" s="182"/>
      <c r="N99" s="183"/>
      <c r="O99" s="73"/>
      <c r="P99" s="73"/>
      <c r="Q99" s="73"/>
      <c r="R99" s="73"/>
      <c r="S99" s="73"/>
      <c r="T99" s="74"/>
      <c r="U99" s="39"/>
      <c r="V99" s="39"/>
      <c r="W99" s="39"/>
      <c r="X99" s="39"/>
      <c r="Y99" s="39"/>
      <c r="Z99" s="39"/>
      <c r="AA99" s="39"/>
      <c r="AB99" s="39"/>
      <c r="AC99" s="39"/>
      <c r="AD99" s="39"/>
      <c r="AE99" s="39"/>
      <c r="AT99" s="20" t="s">
        <v>138</v>
      </c>
      <c r="AU99" s="20" t="s">
        <v>79</v>
      </c>
    </row>
    <row r="100" s="2" customFormat="1" ht="66.75" customHeight="1">
      <c r="A100" s="39"/>
      <c r="B100" s="165"/>
      <c r="C100" s="166" t="s">
        <v>79</v>
      </c>
      <c r="D100" s="166" t="s">
        <v>132</v>
      </c>
      <c r="E100" s="167" t="s">
        <v>140</v>
      </c>
      <c r="F100" s="168" t="s">
        <v>141</v>
      </c>
      <c r="G100" s="169" t="s">
        <v>135</v>
      </c>
      <c r="H100" s="170">
        <v>1.8500000000000001</v>
      </c>
      <c r="I100" s="171"/>
      <c r="J100" s="172">
        <f>ROUND(I100*H100,2)</f>
        <v>0</v>
      </c>
      <c r="K100" s="168" t="s">
        <v>136</v>
      </c>
      <c r="L100" s="40"/>
      <c r="M100" s="173" t="s">
        <v>3</v>
      </c>
      <c r="N100" s="174" t="s">
        <v>43</v>
      </c>
      <c r="O100" s="73"/>
      <c r="P100" s="175">
        <f>O100*H100</f>
        <v>0</v>
      </c>
      <c r="Q100" s="175">
        <v>0.0083499999999999998</v>
      </c>
      <c r="R100" s="175">
        <f>Q100*H100</f>
        <v>0.015447500000000001</v>
      </c>
      <c r="S100" s="175">
        <v>0</v>
      </c>
      <c r="T100" s="176">
        <f>S100*H100</f>
        <v>0</v>
      </c>
      <c r="U100" s="39"/>
      <c r="V100" s="39"/>
      <c r="W100" s="39"/>
      <c r="X100" s="39"/>
      <c r="Y100" s="39"/>
      <c r="Z100" s="39"/>
      <c r="AA100" s="39"/>
      <c r="AB100" s="39"/>
      <c r="AC100" s="39"/>
      <c r="AD100" s="39"/>
      <c r="AE100" s="39"/>
      <c r="AR100" s="177" t="s">
        <v>85</v>
      </c>
      <c r="AT100" s="177" t="s">
        <v>132</v>
      </c>
      <c r="AU100" s="177" t="s">
        <v>79</v>
      </c>
      <c r="AY100" s="20" t="s">
        <v>129</v>
      </c>
      <c r="BE100" s="178">
        <f>IF(N100="základní",J100,0)</f>
        <v>0</v>
      </c>
      <c r="BF100" s="178">
        <f>IF(N100="snížená",J100,0)</f>
        <v>0</v>
      </c>
      <c r="BG100" s="178">
        <f>IF(N100="zákl. přenesená",J100,0)</f>
        <v>0</v>
      </c>
      <c r="BH100" s="178">
        <f>IF(N100="sníž. přenesená",J100,0)</f>
        <v>0</v>
      </c>
      <c r="BI100" s="178">
        <f>IF(N100="nulová",J100,0)</f>
        <v>0</v>
      </c>
      <c r="BJ100" s="20" t="s">
        <v>79</v>
      </c>
      <c r="BK100" s="178">
        <f>ROUND(I100*H100,2)</f>
        <v>0</v>
      </c>
      <c r="BL100" s="20" t="s">
        <v>85</v>
      </c>
      <c r="BM100" s="177" t="s">
        <v>142</v>
      </c>
    </row>
    <row r="101" s="2" customFormat="1">
      <c r="A101" s="39"/>
      <c r="B101" s="40"/>
      <c r="C101" s="39"/>
      <c r="D101" s="179" t="s">
        <v>138</v>
      </c>
      <c r="E101" s="39"/>
      <c r="F101" s="180" t="s">
        <v>143</v>
      </c>
      <c r="G101" s="39"/>
      <c r="H101" s="39"/>
      <c r="I101" s="181"/>
      <c r="J101" s="39"/>
      <c r="K101" s="39"/>
      <c r="L101" s="40"/>
      <c r="M101" s="182"/>
      <c r="N101" s="183"/>
      <c r="O101" s="73"/>
      <c r="P101" s="73"/>
      <c r="Q101" s="73"/>
      <c r="R101" s="73"/>
      <c r="S101" s="73"/>
      <c r="T101" s="74"/>
      <c r="U101" s="39"/>
      <c r="V101" s="39"/>
      <c r="W101" s="39"/>
      <c r="X101" s="39"/>
      <c r="Y101" s="39"/>
      <c r="Z101" s="39"/>
      <c r="AA101" s="39"/>
      <c r="AB101" s="39"/>
      <c r="AC101" s="39"/>
      <c r="AD101" s="39"/>
      <c r="AE101" s="39"/>
      <c r="AT101" s="20" t="s">
        <v>138</v>
      </c>
      <c r="AU101" s="20" t="s">
        <v>79</v>
      </c>
    </row>
    <row r="102" s="13" customFormat="1">
      <c r="A102" s="13"/>
      <c r="B102" s="184"/>
      <c r="C102" s="13"/>
      <c r="D102" s="185" t="s">
        <v>144</v>
      </c>
      <c r="E102" s="186" t="s">
        <v>3</v>
      </c>
      <c r="F102" s="187" t="s">
        <v>145</v>
      </c>
      <c r="G102" s="13"/>
      <c r="H102" s="186" t="s">
        <v>3</v>
      </c>
      <c r="I102" s="188"/>
      <c r="J102" s="13"/>
      <c r="K102" s="13"/>
      <c r="L102" s="184"/>
      <c r="M102" s="189"/>
      <c r="N102" s="190"/>
      <c r="O102" s="190"/>
      <c r="P102" s="190"/>
      <c r="Q102" s="190"/>
      <c r="R102" s="190"/>
      <c r="S102" s="190"/>
      <c r="T102" s="191"/>
      <c r="U102" s="13"/>
      <c r="V102" s="13"/>
      <c r="W102" s="13"/>
      <c r="X102" s="13"/>
      <c r="Y102" s="13"/>
      <c r="Z102" s="13"/>
      <c r="AA102" s="13"/>
      <c r="AB102" s="13"/>
      <c r="AC102" s="13"/>
      <c r="AD102" s="13"/>
      <c r="AE102" s="13"/>
      <c r="AT102" s="186" t="s">
        <v>144</v>
      </c>
      <c r="AU102" s="186" t="s">
        <v>79</v>
      </c>
      <c r="AV102" s="13" t="s">
        <v>15</v>
      </c>
      <c r="AW102" s="13" t="s">
        <v>33</v>
      </c>
      <c r="AX102" s="13" t="s">
        <v>71</v>
      </c>
      <c r="AY102" s="186" t="s">
        <v>129</v>
      </c>
    </row>
    <row r="103" s="14" customFormat="1">
      <c r="A103" s="14"/>
      <c r="B103" s="192"/>
      <c r="C103" s="14"/>
      <c r="D103" s="185" t="s">
        <v>144</v>
      </c>
      <c r="E103" s="193" t="s">
        <v>3</v>
      </c>
      <c r="F103" s="194" t="s">
        <v>146</v>
      </c>
      <c r="G103" s="14"/>
      <c r="H103" s="195">
        <v>1.8500000000000001</v>
      </c>
      <c r="I103" s="196"/>
      <c r="J103" s="14"/>
      <c r="K103" s="14"/>
      <c r="L103" s="192"/>
      <c r="M103" s="197"/>
      <c r="N103" s="198"/>
      <c r="O103" s="198"/>
      <c r="P103" s="198"/>
      <c r="Q103" s="198"/>
      <c r="R103" s="198"/>
      <c r="S103" s="198"/>
      <c r="T103" s="199"/>
      <c r="U103" s="14"/>
      <c r="V103" s="14"/>
      <c r="W103" s="14"/>
      <c r="X103" s="14"/>
      <c r="Y103" s="14"/>
      <c r="Z103" s="14"/>
      <c r="AA103" s="14"/>
      <c r="AB103" s="14"/>
      <c r="AC103" s="14"/>
      <c r="AD103" s="14"/>
      <c r="AE103" s="14"/>
      <c r="AT103" s="193" t="s">
        <v>144</v>
      </c>
      <c r="AU103" s="193" t="s">
        <v>79</v>
      </c>
      <c r="AV103" s="14" t="s">
        <v>79</v>
      </c>
      <c r="AW103" s="14" t="s">
        <v>33</v>
      </c>
      <c r="AX103" s="14" t="s">
        <v>15</v>
      </c>
      <c r="AY103" s="193" t="s">
        <v>129</v>
      </c>
    </row>
    <row r="104" s="2" customFormat="1" ht="16.5" customHeight="1">
      <c r="A104" s="39"/>
      <c r="B104" s="165"/>
      <c r="C104" s="200" t="s">
        <v>82</v>
      </c>
      <c r="D104" s="200" t="s">
        <v>147</v>
      </c>
      <c r="E104" s="201" t="s">
        <v>148</v>
      </c>
      <c r="F104" s="202" t="s">
        <v>149</v>
      </c>
      <c r="G104" s="203" t="s">
        <v>135</v>
      </c>
      <c r="H104" s="204">
        <v>1.9430000000000001</v>
      </c>
      <c r="I104" s="205"/>
      <c r="J104" s="206">
        <f>ROUND(I104*H104,2)</f>
        <v>0</v>
      </c>
      <c r="K104" s="202" t="s">
        <v>136</v>
      </c>
      <c r="L104" s="207"/>
      <c r="M104" s="208" t="s">
        <v>3</v>
      </c>
      <c r="N104" s="209" t="s">
        <v>43</v>
      </c>
      <c r="O104" s="73"/>
      <c r="P104" s="175">
        <f>O104*H104</f>
        <v>0</v>
      </c>
      <c r="Q104" s="175">
        <v>0.00069999999999999999</v>
      </c>
      <c r="R104" s="175">
        <f>Q104*H104</f>
        <v>0.0013600999999999999</v>
      </c>
      <c r="S104" s="175">
        <v>0</v>
      </c>
      <c r="T104" s="176">
        <f>S104*H104</f>
        <v>0</v>
      </c>
      <c r="U104" s="39"/>
      <c r="V104" s="39"/>
      <c r="W104" s="39"/>
      <c r="X104" s="39"/>
      <c r="Y104" s="39"/>
      <c r="Z104" s="39"/>
      <c r="AA104" s="39"/>
      <c r="AB104" s="39"/>
      <c r="AC104" s="39"/>
      <c r="AD104" s="39"/>
      <c r="AE104" s="39"/>
      <c r="AR104" s="177" t="s">
        <v>150</v>
      </c>
      <c r="AT104" s="177" t="s">
        <v>147</v>
      </c>
      <c r="AU104" s="177" t="s">
        <v>79</v>
      </c>
      <c r="AY104" s="20" t="s">
        <v>129</v>
      </c>
      <c r="BE104" s="178">
        <f>IF(N104="základní",J104,0)</f>
        <v>0</v>
      </c>
      <c r="BF104" s="178">
        <f>IF(N104="snížená",J104,0)</f>
        <v>0</v>
      </c>
      <c r="BG104" s="178">
        <f>IF(N104="zákl. přenesená",J104,0)</f>
        <v>0</v>
      </c>
      <c r="BH104" s="178">
        <f>IF(N104="sníž. přenesená",J104,0)</f>
        <v>0</v>
      </c>
      <c r="BI104" s="178">
        <f>IF(N104="nulová",J104,0)</f>
        <v>0</v>
      </c>
      <c r="BJ104" s="20" t="s">
        <v>79</v>
      </c>
      <c r="BK104" s="178">
        <f>ROUND(I104*H104,2)</f>
        <v>0</v>
      </c>
      <c r="BL104" s="20" t="s">
        <v>85</v>
      </c>
      <c r="BM104" s="177" t="s">
        <v>151</v>
      </c>
    </row>
    <row r="105" s="14" customFormat="1">
      <c r="A105" s="14"/>
      <c r="B105" s="192"/>
      <c r="C105" s="14"/>
      <c r="D105" s="185" t="s">
        <v>144</v>
      </c>
      <c r="E105" s="14"/>
      <c r="F105" s="194" t="s">
        <v>152</v>
      </c>
      <c r="G105" s="14"/>
      <c r="H105" s="195">
        <v>1.9430000000000001</v>
      </c>
      <c r="I105" s="196"/>
      <c r="J105" s="14"/>
      <c r="K105" s="14"/>
      <c r="L105" s="192"/>
      <c r="M105" s="197"/>
      <c r="N105" s="198"/>
      <c r="O105" s="198"/>
      <c r="P105" s="198"/>
      <c r="Q105" s="198"/>
      <c r="R105" s="198"/>
      <c r="S105" s="198"/>
      <c r="T105" s="199"/>
      <c r="U105" s="14"/>
      <c r="V105" s="14"/>
      <c r="W105" s="14"/>
      <c r="X105" s="14"/>
      <c r="Y105" s="14"/>
      <c r="Z105" s="14"/>
      <c r="AA105" s="14"/>
      <c r="AB105" s="14"/>
      <c r="AC105" s="14"/>
      <c r="AD105" s="14"/>
      <c r="AE105" s="14"/>
      <c r="AT105" s="193" t="s">
        <v>144</v>
      </c>
      <c r="AU105" s="193" t="s">
        <v>79</v>
      </c>
      <c r="AV105" s="14" t="s">
        <v>79</v>
      </c>
      <c r="AW105" s="14" t="s">
        <v>4</v>
      </c>
      <c r="AX105" s="14" t="s">
        <v>15</v>
      </c>
      <c r="AY105" s="193" t="s">
        <v>129</v>
      </c>
    </row>
    <row r="106" s="2" customFormat="1" ht="66.75" customHeight="1">
      <c r="A106" s="39"/>
      <c r="B106" s="165"/>
      <c r="C106" s="166" t="s">
        <v>85</v>
      </c>
      <c r="D106" s="166" t="s">
        <v>132</v>
      </c>
      <c r="E106" s="167" t="s">
        <v>153</v>
      </c>
      <c r="F106" s="168" t="s">
        <v>154</v>
      </c>
      <c r="G106" s="169" t="s">
        <v>135</v>
      </c>
      <c r="H106" s="170">
        <v>2</v>
      </c>
      <c r="I106" s="171"/>
      <c r="J106" s="172">
        <f>ROUND(I106*H106,2)</f>
        <v>0</v>
      </c>
      <c r="K106" s="168" t="s">
        <v>136</v>
      </c>
      <c r="L106" s="40"/>
      <c r="M106" s="173" t="s">
        <v>3</v>
      </c>
      <c r="N106" s="174" t="s">
        <v>43</v>
      </c>
      <c r="O106" s="73"/>
      <c r="P106" s="175">
        <f>O106*H106</f>
        <v>0</v>
      </c>
      <c r="Q106" s="175">
        <v>0.0085199999999999998</v>
      </c>
      <c r="R106" s="175">
        <f>Q106*H106</f>
        <v>0.01704</v>
      </c>
      <c r="S106" s="175">
        <v>0</v>
      </c>
      <c r="T106" s="176">
        <f>S106*H106</f>
        <v>0</v>
      </c>
      <c r="U106" s="39"/>
      <c r="V106" s="39"/>
      <c r="W106" s="39"/>
      <c r="X106" s="39"/>
      <c r="Y106" s="39"/>
      <c r="Z106" s="39"/>
      <c r="AA106" s="39"/>
      <c r="AB106" s="39"/>
      <c r="AC106" s="39"/>
      <c r="AD106" s="39"/>
      <c r="AE106" s="39"/>
      <c r="AR106" s="177" t="s">
        <v>85</v>
      </c>
      <c r="AT106" s="177" t="s">
        <v>132</v>
      </c>
      <c r="AU106" s="177" t="s">
        <v>79</v>
      </c>
      <c r="AY106" s="20" t="s">
        <v>129</v>
      </c>
      <c r="BE106" s="178">
        <f>IF(N106="základní",J106,0)</f>
        <v>0</v>
      </c>
      <c r="BF106" s="178">
        <f>IF(N106="snížená",J106,0)</f>
        <v>0</v>
      </c>
      <c r="BG106" s="178">
        <f>IF(N106="zákl. přenesená",J106,0)</f>
        <v>0</v>
      </c>
      <c r="BH106" s="178">
        <f>IF(N106="sníž. přenesená",J106,0)</f>
        <v>0</v>
      </c>
      <c r="BI106" s="178">
        <f>IF(N106="nulová",J106,0)</f>
        <v>0</v>
      </c>
      <c r="BJ106" s="20" t="s">
        <v>79</v>
      </c>
      <c r="BK106" s="178">
        <f>ROUND(I106*H106,2)</f>
        <v>0</v>
      </c>
      <c r="BL106" s="20" t="s">
        <v>85</v>
      </c>
      <c r="BM106" s="177" t="s">
        <v>155</v>
      </c>
    </row>
    <row r="107" s="2" customFormat="1">
      <c r="A107" s="39"/>
      <c r="B107" s="40"/>
      <c r="C107" s="39"/>
      <c r="D107" s="179" t="s">
        <v>138</v>
      </c>
      <c r="E107" s="39"/>
      <c r="F107" s="180" t="s">
        <v>156</v>
      </c>
      <c r="G107" s="39"/>
      <c r="H107" s="39"/>
      <c r="I107" s="181"/>
      <c r="J107" s="39"/>
      <c r="K107" s="39"/>
      <c r="L107" s="40"/>
      <c r="M107" s="182"/>
      <c r="N107" s="183"/>
      <c r="O107" s="73"/>
      <c r="P107" s="73"/>
      <c r="Q107" s="73"/>
      <c r="R107" s="73"/>
      <c r="S107" s="73"/>
      <c r="T107" s="74"/>
      <c r="U107" s="39"/>
      <c r="V107" s="39"/>
      <c r="W107" s="39"/>
      <c r="X107" s="39"/>
      <c r="Y107" s="39"/>
      <c r="Z107" s="39"/>
      <c r="AA107" s="39"/>
      <c r="AB107" s="39"/>
      <c r="AC107" s="39"/>
      <c r="AD107" s="39"/>
      <c r="AE107" s="39"/>
      <c r="AT107" s="20" t="s">
        <v>138</v>
      </c>
      <c r="AU107" s="20" t="s">
        <v>79</v>
      </c>
    </row>
    <row r="108" s="13" customFormat="1">
      <c r="A108" s="13"/>
      <c r="B108" s="184"/>
      <c r="C108" s="13"/>
      <c r="D108" s="185" t="s">
        <v>144</v>
      </c>
      <c r="E108" s="186" t="s">
        <v>3</v>
      </c>
      <c r="F108" s="187" t="s">
        <v>157</v>
      </c>
      <c r="G108" s="13"/>
      <c r="H108" s="186" t="s">
        <v>3</v>
      </c>
      <c r="I108" s="188"/>
      <c r="J108" s="13"/>
      <c r="K108" s="13"/>
      <c r="L108" s="184"/>
      <c r="M108" s="189"/>
      <c r="N108" s="190"/>
      <c r="O108" s="190"/>
      <c r="P108" s="190"/>
      <c r="Q108" s="190"/>
      <c r="R108" s="190"/>
      <c r="S108" s="190"/>
      <c r="T108" s="191"/>
      <c r="U108" s="13"/>
      <c r="V108" s="13"/>
      <c r="W108" s="13"/>
      <c r="X108" s="13"/>
      <c r="Y108" s="13"/>
      <c r="Z108" s="13"/>
      <c r="AA108" s="13"/>
      <c r="AB108" s="13"/>
      <c r="AC108" s="13"/>
      <c r="AD108" s="13"/>
      <c r="AE108" s="13"/>
      <c r="AT108" s="186" t="s">
        <v>144</v>
      </c>
      <c r="AU108" s="186" t="s">
        <v>79</v>
      </c>
      <c r="AV108" s="13" t="s">
        <v>15</v>
      </c>
      <c r="AW108" s="13" t="s">
        <v>33</v>
      </c>
      <c r="AX108" s="13" t="s">
        <v>71</v>
      </c>
      <c r="AY108" s="186" t="s">
        <v>129</v>
      </c>
    </row>
    <row r="109" s="14" customFormat="1">
      <c r="A109" s="14"/>
      <c r="B109" s="192"/>
      <c r="C109" s="14"/>
      <c r="D109" s="185" t="s">
        <v>144</v>
      </c>
      <c r="E109" s="193" t="s">
        <v>3</v>
      </c>
      <c r="F109" s="194" t="s">
        <v>158</v>
      </c>
      <c r="G109" s="14"/>
      <c r="H109" s="195">
        <v>2</v>
      </c>
      <c r="I109" s="196"/>
      <c r="J109" s="14"/>
      <c r="K109" s="14"/>
      <c r="L109" s="192"/>
      <c r="M109" s="197"/>
      <c r="N109" s="198"/>
      <c r="O109" s="198"/>
      <c r="P109" s="198"/>
      <c r="Q109" s="198"/>
      <c r="R109" s="198"/>
      <c r="S109" s="198"/>
      <c r="T109" s="199"/>
      <c r="U109" s="14"/>
      <c r="V109" s="14"/>
      <c r="W109" s="14"/>
      <c r="X109" s="14"/>
      <c r="Y109" s="14"/>
      <c r="Z109" s="14"/>
      <c r="AA109" s="14"/>
      <c r="AB109" s="14"/>
      <c r="AC109" s="14"/>
      <c r="AD109" s="14"/>
      <c r="AE109" s="14"/>
      <c r="AT109" s="193" t="s">
        <v>144</v>
      </c>
      <c r="AU109" s="193" t="s">
        <v>79</v>
      </c>
      <c r="AV109" s="14" t="s">
        <v>79</v>
      </c>
      <c r="AW109" s="14" t="s">
        <v>33</v>
      </c>
      <c r="AX109" s="14" t="s">
        <v>15</v>
      </c>
      <c r="AY109" s="193" t="s">
        <v>129</v>
      </c>
    </row>
    <row r="110" s="2" customFormat="1" ht="16.5" customHeight="1">
      <c r="A110" s="39"/>
      <c r="B110" s="165"/>
      <c r="C110" s="200" t="s">
        <v>88</v>
      </c>
      <c r="D110" s="200" t="s">
        <v>147</v>
      </c>
      <c r="E110" s="201" t="s">
        <v>159</v>
      </c>
      <c r="F110" s="202" t="s">
        <v>160</v>
      </c>
      <c r="G110" s="203" t="s">
        <v>135</v>
      </c>
      <c r="H110" s="204">
        <v>2.1000000000000001</v>
      </c>
      <c r="I110" s="205"/>
      <c r="J110" s="206">
        <f>ROUND(I110*H110,2)</f>
        <v>0</v>
      </c>
      <c r="K110" s="202" t="s">
        <v>136</v>
      </c>
      <c r="L110" s="207"/>
      <c r="M110" s="208" t="s">
        <v>3</v>
      </c>
      <c r="N110" s="209" t="s">
        <v>43</v>
      </c>
      <c r="O110" s="73"/>
      <c r="P110" s="175">
        <f>O110*H110</f>
        <v>0</v>
      </c>
      <c r="Q110" s="175">
        <v>0.0016800000000000001</v>
      </c>
      <c r="R110" s="175">
        <f>Q110*H110</f>
        <v>0.0035280000000000003</v>
      </c>
      <c r="S110" s="175">
        <v>0</v>
      </c>
      <c r="T110" s="176">
        <f>S110*H110</f>
        <v>0</v>
      </c>
      <c r="U110" s="39"/>
      <c r="V110" s="39"/>
      <c r="W110" s="39"/>
      <c r="X110" s="39"/>
      <c r="Y110" s="39"/>
      <c r="Z110" s="39"/>
      <c r="AA110" s="39"/>
      <c r="AB110" s="39"/>
      <c r="AC110" s="39"/>
      <c r="AD110" s="39"/>
      <c r="AE110" s="39"/>
      <c r="AR110" s="177" t="s">
        <v>150</v>
      </c>
      <c r="AT110" s="177" t="s">
        <v>147</v>
      </c>
      <c r="AU110" s="177" t="s">
        <v>79</v>
      </c>
      <c r="AY110" s="20" t="s">
        <v>129</v>
      </c>
      <c r="BE110" s="178">
        <f>IF(N110="základní",J110,0)</f>
        <v>0</v>
      </c>
      <c r="BF110" s="178">
        <f>IF(N110="snížená",J110,0)</f>
        <v>0</v>
      </c>
      <c r="BG110" s="178">
        <f>IF(N110="zákl. přenesená",J110,0)</f>
        <v>0</v>
      </c>
      <c r="BH110" s="178">
        <f>IF(N110="sníž. přenesená",J110,0)</f>
        <v>0</v>
      </c>
      <c r="BI110" s="178">
        <f>IF(N110="nulová",J110,0)</f>
        <v>0</v>
      </c>
      <c r="BJ110" s="20" t="s">
        <v>79</v>
      </c>
      <c r="BK110" s="178">
        <f>ROUND(I110*H110,2)</f>
        <v>0</v>
      </c>
      <c r="BL110" s="20" t="s">
        <v>85</v>
      </c>
      <c r="BM110" s="177" t="s">
        <v>161</v>
      </c>
    </row>
    <row r="111" s="14" customFormat="1">
      <c r="A111" s="14"/>
      <c r="B111" s="192"/>
      <c r="C111" s="14"/>
      <c r="D111" s="185" t="s">
        <v>144</v>
      </c>
      <c r="E111" s="14"/>
      <c r="F111" s="194" t="s">
        <v>162</v>
      </c>
      <c r="G111" s="14"/>
      <c r="H111" s="195">
        <v>2.1000000000000001</v>
      </c>
      <c r="I111" s="196"/>
      <c r="J111" s="14"/>
      <c r="K111" s="14"/>
      <c r="L111" s="192"/>
      <c r="M111" s="197"/>
      <c r="N111" s="198"/>
      <c r="O111" s="198"/>
      <c r="P111" s="198"/>
      <c r="Q111" s="198"/>
      <c r="R111" s="198"/>
      <c r="S111" s="198"/>
      <c r="T111" s="199"/>
      <c r="U111" s="14"/>
      <c r="V111" s="14"/>
      <c r="W111" s="14"/>
      <c r="X111" s="14"/>
      <c r="Y111" s="14"/>
      <c r="Z111" s="14"/>
      <c r="AA111" s="14"/>
      <c r="AB111" s="14"/>
      <c r="AC111" s="14"/>
      <c r="AD111" s="14"/>
      <c r="AE111" s="14"/>
      <c r="AT111" s="193" t="s">
        <v>144</v>
      </c>
      <c r="AU111" s="193" t="s">
        <v>79</v>
      </c>
      <c r="AV111" s="14" t="s">
        <v>79</v>
      </c>
      <c r="AW111" s="14" t="s">
        <v>4</v>
      </c>
      <c r="AX111" s="14" t="s">
        <v>15</v>
      </c>
      <c r="AY111" s="193" t="s">
        <v>129</v>
      </c>
    </row>
    <row r="112" s="2" customFormat="1" ht="55.5" customHeight="1">
      <c r="A112" s="39"/>
      <c r="B112" s="165"/>
      <c r="C112" s="166" t="s">
        <v>130</v>
      </c>
      <c r="D112" s="166" t="s">
        <v>132</v>
      </c>
      <c r="E112" s="167" t="s">
        <v>163</v>
      </c>
      <c r="F112" s="168" t="s">
        <v>164</v>
      </c>
      <c r="G112" s="169" t="s">
        <v>135</v>
      </c>
      <c r="H112" s="170">
        <v>3.8500000000000001</v>
      </c>
      <c r="I112" s="171"/>
      <c r="J112" s="172">
        <f>ROUND(I112*H112,2)</f>
        <v>0</v>
      </c>
      <c r="K112" s="168" t="s">
        <v>136</v>
      </c>
      <c r="L112" s="40"/>
      <c r="M112" s="173" t="s">
        <v>3</v>
      </c>
      <c r="N112" s="174" t="s">
        <v>43</v>
      </c>
      <c r="O112" s="73"/>
      <c r="P112" s="175">
        <f>O112*H112</f>
        <v>0</v>
      </c>
      <c r="Q112" s="175">
        <v>8.0000000000000007E-05</v>
      </c>
      <c r="R112" s="175">
        <f>Q112*H112</f>
        <v>0.00030800000000000001</v>
      </c>
      <c r="S112" s="175">
        <v>0</v>
      </c>
      <c r="T112" s="176">
        <f>S112*H112</f>
        <v>0</v>
      </c>
      <c r="U112" s="39"/>
      <c r="V112" s="39"/>
      <c r="W112" s="39"/>
      <c r="X112" s="39"/>
      <c r="Y112" s="39"/>
      <c r="Z112" s="39"/>
      <c r="AA112" s="39"/>
      <c r="AB112" s="39"/>
      <c r="AC112" s="39"/>
      <c r="AD112" s="39"/>
      <c r="AE112" s="39"/>
      <c r="AR112" s="177" t="s">
        <v>85</v>
      </c>
      <c r="AT112" s="177" t="s">
        <v>132</v>
      </c>
      <c r="AU112" s="177" t="s">
        <v>79</v>
      </c>
      <c r="AY112" s="20" t="s">
        <v>129</v>
      </c>
      <c r="BE112" s="178">
        <f>IF(N112="základní",J112,0)</f>
        <v>0</v>
      </c>
      <c r="BF112" s="178">
        <f>IF(N112="snížená",J112,0)</f>
        <v>0</v>
      </c>
      <c r="BG112" s="178">
        <f>IF(N112="zákl. přenesená",J112,0)</f>
        <v>0</v>
      </c>
      <c r="BH112" s="178">
        <f>IF(N112="sníž. přenesená",J112,0)</f>
        <v>0</v>
      </c>
      <c r="BI112" s="178">
        <f>IF(N112="nulová",J112,0)</f>
        <v>0</v>
      </c>
      <c r="BJ112" s="20" t="s">
        <v>79</v>
      </c>
      <c r="BK112" s="178">
        <f>ROUND(I112*H112,2)</f>
        <v>0</v>
      </c>
      <c r="BL112" s="20" t="s">
        <v>85</v>
      </c>
      <c r="BM112" s="177" t="s">
        <v>165</v>
      </c>
    </row>
    <row r="113" s="2" customFormat="1">
      <c r="A113" s="39"/>
      <c r="B113" s="40"/>
      <c r="C113" s="39"/>
      <c r="D113" s="179" t="s">
        <v>138</v>
      </c>
      <c r="E113" s="39"/>
      <c r="F113" s="180" t="s">
        <v>166</v>
      </c>
      <c r="G113" s="39"/>
      <c r="H113" s="39"/>
      <c r="I113" s="181"/>
      <c r="J113" s="39"/>
      <c r="K113" s="39"/>
      <c r="L113" s="40"/>
      <c r="M113" s="182"/>
      <c r="N113" s="183"/>
      <c r="O113" s="73"/>
      <c r="P113" s="73"/>
      <c r="Q113" s="73"/>
      <c r="R113" s="73"/>
      <c r="S113" s="73"/>
      <c r="T113" s="74"/>
      <c r="U113" s="39"/>
      <c r="V113" s="39"/>
      <c r="W113" s="39"/>
      <c r="X113" s="39"/>
      <c r="Y113" s="39"/>
      <c r="Z113" s="39"/>
      <c r="AA113" s="39"/>
      <c r="AB113" s="39"/>
      <c r="AC113" s="39"/>
      <c r="AD113" s="39"/>
      <c r="AE113" s="39"/>
      <c r="AT113" s="20" t="s">
        <v>138</v>
      </c>
      <c r="AU113" s="20" t="s">
        <v>79</v>
      </c>
    </row>
    <row r="114" s="14" customFormat="1">
      <c r="A114" s="14"/>
      <c r="B114" s="192"/>
      <c r="C114" s="14"/>
      <c r="D114" s="185" t="s">
        <v>144</v>
      </c>
      <c r="E114" s="193" t="s">
        <v>3</v>
      </c>
      <c r="F114" s="194" t="s">
        <v>167</v>
      </c>
      <c r="G114" s="14"/>
      <c r="H114" s="195">
        <v>3.8500000000000001</v>
      </c>
      <c r="I114" s="196"/>
      <c r="J114" s="14"/>
      <c r="K114" s="14"/>
      <c r="L114" s="192"/>
      <c r="M114" s="197"/>
      <c r="N114" s="198"/>
      <c r="O114" s="198"/>
      <c r="P114" s="198"/>
      <c r="Q114" s="198"/>
      <c r="R114" s="198"/>
      <c r="S114" s="198"/>
      <c r="T114" s="199"/>
      <c r="U114" s="14"/>
      <c r="V114" s="14"/>
      <c r="W114" s="14"/>
      <c r="X114" s="14"/>
      <c r="Y114" s="14"/>
      <c r="Z114" s="14"/>
      <c r="AA114" s="14"/>
      <c r="AB114" s="14"/>
      <c r="AC114" s="14"/>
      <c r="AD114" s="14"/>
      <c r="AE114" s="14"/>
      <c r="AT114" s="193" t="s">
        <v>144</v>
      </c>
      <c r="AU114" s="193" t="s">
        <v>79</v>
      </c>
      <c r="AV114" s="14" t="s">
        <v>79</v>
      </c>
      <c r="AW114" s="14" t="s">
        <v>33</v>
      </c>
      <c r="AX114" s="14" t="s">
        <v>15</v>
      </c>
      <c r="AY114" s="193" t="s">
        <v>129</v>
      </c>
    </row>
    <row r="115" s="2" customFormat="1" ht="24.15" customHeight="1">
      <c r="A115" s="39"/>
      <c r="B115" s="165"/>
      <c r="C115" s="166" t="s">
        <v>168</v>
      </c>
      <c r="D115" s="166" t="s">
        <v>132</v>
      </c>
      <c r="E115" s="167" t="s">
        <v>169</v>
      </c>
      <c r="F115" s="168" t="s">
        <v>170</v>
      </c>
      <c r="G115" s="169" t="s">
        <v>135</v>
      </c>
      <c r="H115" s="170">
        <v>3.8500000000000001</v>
      </c>
      <c r="I115" s="171"/>
      <c r="J115" s="172">
        <f>ROUND(I115*H115,2)</f>
        <v>0</v>
      </c>
      <c r="K115" s="168" t="s">
        <v>136</v>
      </c>
      <c r="L115" s="40"/>
      <c r="M115" s="173" t="s">
        <v>3</v>
      </c>
      <c r="N115" s="174" t="s">
        <v>43</v>
      </c>
      <c r="O115" s="73"/>
      <c r="P115" s="175">
        <f>O115*H115</f>
        <v>0</v>
      </c>
      <c r="Q115" s="175">
        <v>0.00013999999999999999</v>
      </c>
      <c r="R115" s="175">
        <f>Q115*H115</f>
        <v>0.00053899999999999998</v>
      </c>
      <c r="S115" s="175">
        <v>0</v>
      </c>
      <c r="T115" s="176">
        <f>S115*H115</f>
        <v>0</v>
      </c>
      <c r="U115" s="39"/>
      <c r="V115" s="39"/>
      <c r="W115" s="39"/>
      <c r="X115" s="39"/>
      <c r="Y115" s="39"/>
      <c r="Z115" s="39"/>
      <c r="AA115" s="39"/>
      <c r="AB115" s="39"/>
      <c r="AC115" s="39"/>
      <c r="AD115" s="39"/>
      <c r="AE115" s="39"/>
      <c r="AR115" s="177" t="s">
        <v>85</v>
      </c>
      <c r="AT115" s="177" t="s">
        <v>132</v>
      </c>
      <c r="AU115" s="177" t="s">
        <v>79</v>
      </c>
      <c r="AY115" s="20" t="s">
        <v>129</v>
      </c>
      <c r="BE115" s="178">
        <f>IF(N115="základní",J115,0)</f>
        <v>0</v>
      </c>
      <c r="BF115" s="178">
        <f>IF(N115="snížená",J115,0)</f>
        <v>0</v>
      </c>
      <c r="BG115" s="178">
        <f>IF(N115="zákl. přenesená",J115,0)</f>
        <v>0</v>
      </c>
      <c r="BH115" s="178">
        <f>IF(N115="sníž. přenesená",J115,0)</f>
        <v>0</v>
      </c>
      <c r="BI115" s="178">
        <f>IF(N115="nulová",J115,0)</f>
        <v>0</v>
      </c>
      <c r="BJ115" s="20" t="s">
        <v>79</v>
      </c>
      <c r="BK115" s="178">
        <f>ROUND(I115*H115,2)</f>
        <v>0</v>
      </c>
      <c r="BL115" s="20" t="s">
        <v>85</v>
      </c>
      <c r="BM115" s="177" t="s">
        <v>171</v>
      </c>
    </row>
    <row r="116" s="2" customFormat="1">
      <c r="A116" s="39"/>
      <c r="B116" s="40"/>
      <c r="C116" s="39"/>
      <c r="D116" s="179" t="s">
        <v>138</v>
      </c>
      <c r="E116" s="39"/>
      <c r="F116" s="180" t="s">
        <v>172</v>
      </c>
      <c r="G116" s="39"/>
      <c r="H116" s="39"/>
      <c r="I116" s="181"/>
      <c r="J116" s="39"/>
      <c r="K116" s="39"/>
      <c r="L116" s="40"/>
      <c r="M116" s="182"/>
      <c r="N116" s="183"/>
      <c r="O116" s="73"/>
      <c r="P116" s="73"/>
      <c r="Q116" s="73"/>
      <c r="R116" s="73"/>
      <c r="S116" s="73"/>
      <c r="T116" s="74"/>
      <c r="U116" s="39"/>
      <c r="V116" s="39"/>
      <c r="W116" s="39"/>
      <c r="X116" s="39"/>
      <c r="Y116" s="39"/>
      <c r="Z116" s="39"/>
      <c r="AA116" s="39"/>
      <c r="AB116" s="39"/>
      <c r="AC116" s="39"/>
      <c r="AD116" s="39"/>
      <c r="AE116" s="39"/>
      <c r="AT116" s="20" t="s">
        <v>138</v>
      </c>
      <c r="AU116" s="20" t="s">
        <v>79</v>
      </c>
    </row>
    <row r="117" s="2" customFormat="1" ht="37.8" customHeight="1">
      <c r="A117" s="39"/>
      <c r="B117" s="165"/>
      <c r="C117" s="166" t="s">
        <v>150</v>
      </c>
      <c r="D117" s="166" t="s">
        <v>132</v>
      </c>
      <c r="E117" s="167" t="s">
        <v>173</v>
      </c>
      <c r="F117" s="168" t="s">
        <v>174</v>
      </c>
      <c r="G117" s="169" t="s">
        <v>135</v>
      </c>
      <c r="H117" s="170">
        <v>3.8500000000000001</v>
      </c>
      <c r="I117" s="171"/>
      <c r="J117" s="172">
        <f>ROUND(I117*H117,2)</f>
        <v>0</v>
      </c>
      <c r="K117" s="168" t="s">
        <v>136</v>
      </c>
      <c r="L117" s="40"/>
      <c r="M117" s="173" t="s">
        <v>3</v>
      </c>
      <c r="N117" s="174" t="s">
        <v>43</v>
      </c>
      <c r="O117" s="73"/>
      <c r="P117" s="175">
        <f>O117*H117</f>
        <v>0</v>
      </c>
      <c r="Q117" s="175">
        <v>0.0028500000000000001</v>
      </c>
      <c r="R117" s="175">
        <f>Q117*H117</f>
        <v>0.010972500000000001</v>
      </c>
      <c r="S117" s="175">
        <v>0</v>
      </c>
      <c r="T117" s="176">
        <f>S117*H117</f>
        <v>0</v>
      </c>
      <c r="U117" s="39"/>
      <c r="V117" s="39"/>
      <c r="W117" s="39"/>
      <c r="X117" s="39"/>
      <c r="Y117" s="39"/>
      <c r="Z117" s="39"/>
      <c r="AA117" s="39"/>
      <c r="AB117" s="39"/>
      <c r="AC117" s="39"/>
      <c r="AD117" s="39"/>
      <c r="AE117" s="39"/>
      <c r="AR117" s="177" t="s">
        <v>85</v>
      </c>
      <c r="AT117" s="177" t="s">
        <v>132</v>
      </c>
      <c r="AU117" s="177" t="s">
        <v>79</v>
      </c>
      <c r="AY117" s="20" t="s">
        <v>129</v>
      </c>
      <c r="BE117" s="178">
        <f>IF(N117="základní",J117,0)</f>
        <v>0</v>
      </c>
      <c r="BF117" s="178">
        <f>IF(N117="snížená",J117,0)</f>
        <v>0</v>
      </c>
      <c r="BG117" s="178">
        <f>IF(N117="zákl. přenesená",J117,0)</f>
        <v>0</v>
      </c>
      <c r="BH117" s="178">
        <f>IF(N117="sníž. přenesená",J117,0)</f>
        <v>0</v>
      </c>
      <c r="BI117" s="178">
        <f>IF(N117="nulová",J117,0)</f>
        <v>0</v>
      </c>
      <c r="BJ117" s="20" t="s">
        <v>79</v>
      </c>
      <c r="BK117" s="178">
        <f>ROUND(I117*H117,2)</f>
        <v>0</v>
      </c>
      <c r="BL117" s="20" t="s">
        <v>85</v>
      </c>
      <c r="BM117" s="177" t="s">
        <v>175</v>
      </c>
    </row>
    <row r="118" s="2" customFormat="1">
      <c r="A118" s="39"/>
      <c r="B118" s="40"/>
      <c r="C118" s="39"/>
      <c r="D118" s="179" t="s">
        <v>138</v>
      </c>
      <c r="E118" s="39"/>
      <c r="F118" s="180" t="s">
        <v>176</v>
      </c>
      <c r="G118" s="39"/>
      <c r="H118" s="39"/>
      <c r="I118" s="181"/>
      <c r="J118" s="39"/>
      <c r="K118" s="39"/>
      <c r="L118" s="40"/>
      <c r="M118" s="182"/>
      <c r="N118" s="183"/>
      <c r="O118" s="73"/>
      <c r="P118" s="73"/>
      <c r="Q118" s="73"/>
      <c r="R118" s="73"/>
      <c r="S118" s="73"/>
      <c r="T118" s="74"/>
      <c r="U118" s="39"/>
      <c r="V118" s="39"/>
      <c r="W118" s="39"/>
      <c r="X118" s="39"/>
      <c r="Y118" s="39"/>
      <c r="Z118" s="39"/>
      <c r="AA118" s="39"/>
      <c r="AB118" s="39"/>
      <c r="AC118" s="39"/>
      <c r="AD118" s="39"/>
      <c r="AE118" s="39"/>
      <c r="AT118" s="20" t="s">
        <v>138</v>
      </c>
      <c r="AU118" s="20" t="s">
        <v>79</v>
      </c>
    </row>
    <row r="119" s="12" customFormat="1" ht="22.8" customHeight="1">
      <c r="A119" s="12"/>
      <c r="B119" s="152"/>
      <c r="C119" s="12"/>
      <c r="D119" s="153" t="s">
        <v>70</v>
      </c>
      <c r="E119" s="163" t="s">
        <v>177</v>
      </c>
      <c r="F119" s="163" t="s">
        <v>178</v>
      </c>
      <c r="G119" s="12"/>
      <c r="H119" s="12"/>
      <c r="I119" s="155"/>
      <c r="J119" s="164">
        <f>BK119</f>
        <v>0</v>
      </c>
      <c r="K119" s="12"/>
      <c r="L119" s="152"/>
      <c r="M119" s="157"/>
      <c r="N119" s="158"/>
      <c r="O119" s="158"/>
      <c r="P119" s="159">
        <f>P120+P136+P143</f>
        <v>0</v>
      </c>
      <c r="Q119" s="158"/>
      <c r="R119" s="159">
        <f>R120+R136+R143</f>
        <v>0</v>
      </c>
      <c r="S119" s="158"/>
      <c r="T119" s="160">
        <f>T120+T136+T143</f>
        <v>0.052049999999999999</v>
      </c>
      <c r="U119" s="12"/>
      <c r="V119" s="12"/>
      <c r="W119" s="12"/>
      <c r="X119" s="12"/>
      <c r="Y119" s="12"/>
      <c r="Z119" s="12"/>
      <c r="AA119" s="12"/>
      <c r="AB119" s="12"/>
      <c r="AC119" s="12"/>
      <c r="AD119" s="12"/>
      <c r="AE119" s="12"/>
      <c r="AR119" s="153" t="s">
        <v>15</v>
      </c>
      <c r="AT119" s="161" t="s">
        <v>70</v>
      </c>
      <c r="AU119" s="161" t="s">
        <v>15</v>
      </c>
      <c r="AY119" s="153" t="s">
        <v>129</v>
      </c>
      <c r="BK119" s="162">
        <f>BK120+BK136+BK143</f>
        <v>0</v>
      </c>
    </row>
    <row r="120" s="12" customFormat="1" ht="20.88" customHeight="1">
      <c r="A120" s="12"/>
      <c r="B120" s="152"/>
      <c r="C120" s="12"/>
      <c r="D120" s="153" t="s">
        <v>70</v>
      </c>
      <c r="E120" s="163" t="s">
        <v>179</v>
      </c>
      <c r="F120" s="163" t="s">
        <v>180</v>
      </c>
      <c r="G120" s="12"/>
      <c r="H120" s="12"/>
      <c r="I120" s="155"/>
      <c r="J120" s="164">
        <f>BK120</f>
        <v>0</v>
      </c>
      <c r="K120" s="12"/>
      <c r="L120" s="152"/>
      <c r="M120" s="157"/>
      <c r="N120" s="158"/>
      <c r="O120" s="158"/>
      <c r="P120" s="159">
        <f>SUM(P121:P135)</f>
        <v>0</v>
      </c>
      <c r="Q120" s="158"/>
      <c r="R120" s="159">
        <f>SUM(R121:R135)</f>
        <v>0</v>
      </c>
      <c r="S120" s="158"/>
      <c r="T120" s="160">
        <f>SUM(T121:T135)</f>
        <v>0</v>
      </c>
      <c r="U120" s="12"/>
      <c r="V120" s="12"/>
      <c r="W120" s="12"/>
      <c r="X120" s="12"/>
      <c r="Y120" s="12"/>
      <c r="Z120" s="12"/>
      <c r="AA120" s="12"/>
      <c r="AB120" s="12"/>
      <c r="AC120" s="12"/>
      <c r="AD120" s="12"/>
      <c r="AE120" s="12"/>
      <c r="AR120" s="153" t="s">
        <v>15</v>
      </c>
      <c r="AT120" s="161" t="s">
        <v>70</v>
      </c>
      <c r="AU120" s="161" t="s">
        <v>79</v>
      </c>
      <c r="AY120" s="153" t="s">
        <v>129</v>
      </c>
      <c r="BK120" s="162">
        <f>SUM(BK121:BK135)</f>
        <v>0</v>
      </c>
    </row>
    <row r="121" s="2" customFormat="1" ht="44.25" customHeight="1">
      <c r="A121" s="39"/>
      <c r="B121" s="165"/>
      <c r="C121" s="166" t="s">
        <v>177</v>
      </c>
      <c r="D121" s="166" t="s">
        <v>132</v>
      </c>
      <c r="E121" s="167" t="s">
        <v>181</v>
      </c>
      <c r="F121" s="168" t="s">
        <v>182</v>
      </c>
      <c r="G121" s="169" t="s">
        <v>135</v>
      </c>
      <c r="H121" s="170">
        <v>120</v>
      </c>
      <c r="I121" s="171"/>
      <c r="J121" s="172">
        <f>ROUND(I121*H121,2)</f>
        <v>0</v>
      </c>
      <c r="K121" s="168" t="s">
        <v>136</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85</v>
      </c>
      <c r="AT121" s="177" t="s">
        <v>132</v>
      </c>
      <c r="AU121" s="177" t="s">
        <v>82</v>
      </c>
      <c r="AY121" s="20" t="s">
        <v>129</v>
      </c>
      <c r="BE121" s="178">
        <f>IF(N121="základní",J121,0)</f>
        <v>0</v>
      </c>
      <c r="BF121" s="178">
        <f>IF(N121="snížená",J121,0)</f>
        <v>0</v>
      </c>
      <c r="BG121" s="178">
        <f>IF(N121="zákl. přenesená",J121,0)</f>
        <v>0</v>
      </c>
      <c r="BH121" s="178">
        <f>IF(N121="sníž. přenesená",J121,0)</f>
        <v>0</v>
      </c>
      <c r="BI121" s="178">
        <f>IF(N121="nulová",J121,0)</f>
        <v>0</v>
      </c>
      <c r="BJ121" s="20" t="s">
        <v>79</v>
      </c>
      <c r="BK121" s="178">
        <f>ROUND(I121*H121,2)</f>
        <v>0</v>
      </c>
      <c r="BL121" s="20" t="s">
        <v>85</v>
      </c>
      <c r="BM121" s="177" t="s">
        <v>183</v>
      </c>
    </row>
    <row r="122" s="2" customFormat="1">
      <c r="A122" s="39"/>
      <c r="B122" s="40"/>
      <c r="C122" s="39"/>
      <c r="D122" s="179" t="s">
        <v>138</v>
      </c>
      <c r="E122" s="39"/>
      <c r="F122" s="180" t="s">
        <v>184</v>
      </c>
      <c r="G122" s="39"/>
      <c r="H122" s="39"/>
      <c r="I122" s="181"/>
      <c r="J122" s="39"/>
      <c r="K122" s="39"/>
      <c r="L122" s="40"/>
      <c r="M122" s="182"/>
      <c r="N122" s="183"/>
      <c r="O122" s="73"/>
      <c r="P122" s="73"/>
      <c r="Q122" s="73"/>
      <c r="R122" s="73"/>
      <c r="S122" s="73"/>
      <c r="T122" s="74"/>
      <c r="U122" s="39"/>
      <c r="V122" s="39"/>
      <c r="W122" s="39"/>
      <c r="X122" s="39"/>
      <c r="Y122" s="39"/>
      <c r="Z122" s="39"/>
      <c r="AA122" s="39"/>
      <c r="AB122" s="39"/>
      <c r="AC122" s="39"/>
      <c r="AD122" s="39"/>
      <c r="AE122" s="39"/>
      <c r="AT122" s="20" t="s">
        <v>138</v>
      </c>
      <c r="AU122" s="20" t="s">
        <v>82</v>
      </c>
    </row>
    <row r="123" s="13" customFormat="1">
      <c r="A123" s="13"/>
      <c r="B123" s="184"/>
      <c r="C123" s="13"/>
      <c r="D123" s="185" t="s">
        <v>144</v>
      </c>
      <c r="E123" s="186" t="s">
        <v>3</v>
      </c>
      <c r="F123" s="187" t="s">
        <v>185</v>
      </c>
      <c r="G123" s="13"/>
      <c r="H123" s="186" t="s">
        <v>3</v>
      </c>
      <c r="I123" s="188"/>
      <c r="J123" s="13"/>
      <c r="K123" s="13"/>
      <c r="L123" s="184"/>
      <c r="M123" s="189"/>
      <c r="N123" s="190"/>
      <c r="O123" s="190"/>
      <c r="P123" s="190"/>
      <c r="Q123" s="190"/>
      <c r="R123" s="190"/>
      <c r="S123" s="190"/>
      <c r="T123" s="191"/>
      <c r="U123" s="13"/>
      <c r="V123" s="13"/>
      <c r="W123" s="13"/>
      <c r="X123" s="13"/>
      <c r="Y123" s="13"/>
      <c r="Z123" s="13"/>
      <c r="AA123" s="13"/>
      <c r="AB123" s="13"/>
      <c r="AC123" s="13"/>
      <c r="AD123" s="13"/>
      <c r="AE123" s="13"/>
      <c r="AT123" s="186" t="s">
        <v>144</v>
      </c>
      <c r="AU123" s="186" t="s">
        <v>82</v>
      </c>
      <c r="AV123" s="13" t="s">
        <v>15</v>
      </c>
      <c r="AW123" s="13" t="s">
        <v>33</v>
      </c>
      <c r="AX123" s="13" t="s">
        <v>71</v>
      </c>
      <c r="AY123" s="186" t="s">
        <v>129</v>
      </c>
    </row>
    <row r="124" s="14" customFormat="1">
      <c r="A124" s="14"/>
      <c r="B124" s="192"/>
      <c r="C124" s="14"/>
      <c r="D124" s="185" t="s">
        <v>144</v>
      </c>
      <c r="E124" s="193" t="s">
        <v>3</v>
      </c>
      <c r="F124" s="194" t="s">
        <v>186</v>
      </c>
      <c r="G124" s="14"/>
      <c r="H124" s="195">
        <v>120</v>
      </c>
      <c r="I124" s="196"/>
      <c r="J124" s="14"/>
      <c r="K124" s="14"/>
      <c r="L124" s="192"/>
      <c r="M124" s="197"/>
      <c r="N124" s="198"/>
      <c r="O124" s="198"/>
      <c r="P124" s="198"/>
      <c r="Q124" s="198"/>
      <c r="R124" s="198"/>
      <c r="S124" s="198"/>
      <c r="T124" s="199"/>
      <c r="U124" s="14"/>
      <c r="V124" s="14"/>
      <c r="W124" s="14"/>
      <c r="X124" s="14"/>
      <c r="Y124" s="14"/>
      <c r="Z124" s="14"/>
      <c r="AA124" s="14"/>
      <c r="AB124" s="14"/>
      <c r="AC124" s="14"/>
      <c r="AD124" s="14"/>
      <c r="AE124" s="14"/>
      <c r="AT124" s="193" t="s">
        <v>144</v>
      </c>
      <c r="AU124" s="193" t="s">
        <v>82</v>
      </c>
      <c r="AV124" s="14" t="s">
        <v>79</v>
      </c>
      <c r="AW124" s="14" t="s">
        <v>33</v>
      </c>
      <c r="AX124" s="14" t="s">
        <v>15</v>
      </c>
      <c r="AY124" s="193" t="s">
        <v>129</v>
      </c>
    </row>
    <row r="125" s="2" customFormat="1" ht="55.5" customHeight="1">
      <c r="A125" s="39"/>
      <c r="B125" s="165"/>
      <c r="C125" s="166" t="s">
        <v>187</v>
      </c>
      <c r="D125" s="166" t="s">
        <v>132</v>
      </c>
      <c r="E125" s="167" t="s">
        <v>188</v>
      </c>
      <c r="F125" s="168" t="s">
        <v>189</v>
      </c>
      <c r="G125" s="169" t="s">
        <v>135</v>
      </c>
      <c r="H125" s="170">
        <v>5580</v>
      </c>
      <c r="I125" s="171"/>
      <c r="J125" s="172">
        <f>ROUND(I125*H125,2)</f>
        <v>0</v>
      </c>
      <c r="K125" s="168" t="s">
        <v>136</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85</v>
      </c>
      <c r="AT125" s="177" t="s">
        <v>132</v>
      </c>
      <c r="AU125" s="177" t="s">
        <v>82</v>
      </c>
      <c r="AY125" s="20" t="s">
        <v>129</v>
      </c>
      <c r="BE125" s="178">
        <f>IF(N125="základní",J125,0)</f>
        <v>0</v>
      </c>
      <c r="BF125" s="178">
        <f>IF(N125="snížená",J125,0)</f>
        <v>0</v>
      </c>
      <c r="BG125" s="178">
        <f>IF(N125="zákl. přenesená",J125,0)</f>
        <v>0</v>
      </c>
      <c r="BH125" s="178">
        <f>IF(N125="sníž. přenesená",J125,0)</f>
        <v>0</v>
      </c>
      <c r="BI125" s="178">
        <f>IF(N125="nulová",J125,0)</f>
        <v>0</v>
      </c>
      <c r="BJ125" s="20" t="s">
        <v>79</v>
      </c>
      <c r="BK125" s="178">
        <f>ROUND(I125*H125,2)</f>
        <v>0</v>
      </c>
      <c r="BL125" s="20" t="s">
        <v>85</v>
      </c>
      <c r="BM125" s="177" t="s">
        <v>190</v>
      </c>
    </row>
    <row r="126" s="2" customFormat="1">
      <c r="A126" s="39"/>
      <c r="B126" s="40"/>
      <c r="C126" s="39"/>
      <c r="D126" s="179" t="s">
        <v>138</v>
      </c>
      <c r="E126" s="39"/>
      <c r="F126" s="180" t="s">
        <v>191</v>
      </c>
      <c r="G126" s="39"/>
      <c r="H126" s="39"/>
      <c r="I126" s="181"/>
      <c r="J126" s="39"/>
      <c r="K126" s="39"/>
      <c r="L126" s="40"/>
      <c r="M126" s="182"/>
      <c r="N126" s="183"/>
      <c r="O126" s="73"/>
      <c r="P126" s="73"/>
      <c r="Q126" s="73"/>
      <c r="R126" s="73"/>
      <c r="S126" s="73"/>
      <c r="T126" s="74"/>
      <c r="U126" s="39"/>
      <c r="V126" s="39"/>
      <c r="W126" s="39"/>
      <c r="X126" s="39"/>
      <c r="Y126" s="39"/>
      <c r="Z126" s="39"/>
      <c r="AA126" s="39"/>
      <c r="AB126" s="39"/>
      <c r="AC126" s="39"/>
      <c r="AD126" s="39"/>
      <c r="AE126" s="39"/>
      <c r="AT126" s="20" t="s">
        <v>138</v>
      </c>
      <c r="AU126" s="20" t="s">
        <v>82</v>
      </c>
    </row>
    <row r="127" s="14" customFormat="1">
      <c r="A127" s="14"/>
      <c r="B127" s="192"/>
      <c r="C127" s="14"/>
      <c r="D127" s="185" t="s">
        <v>144</v>
      </c>
      <c r="E127" s="193" t="s">
        <v>3</v>
      </c>
      <c r="F127" s="194" t="s">
        <v>192</v>
      </c>
      <c r="G127" s="14"/>
      <c r="H127" s="195">
        <v>5580</v>
      </c>
      <c r="I127" s="196"/>
      <c r="J127" s="14"/>
      <c r="K127" s="14"/>
      <c r="L127" s="192"/>
      <c r="M127" s="197"/>
      <c r="N127" s="198"/>
      <c r="O127" s="198"/>
      <c r="P127" s="198"/>
      <c r="Q127" s="198"/>
      <c r="R127" s="198"/>
      <c r="S127" s="198"/>
      <c r="T127" s="199"/>
      <c r="U127" s="14"/>
      <c r="V127" s="14"/>
      <c r="W127" s="14"/>
      <c r="X127" s="14"/>
      <c r="Y127" s="14"/>
      <c r="Z127" s="14"/>
      <c r="AA127" s="14"/>
      <c r="AB127" s="14"/>
      <c r="AC127" s="14"/>
      <c r="AD127" s="14"/>
      <c r="AE127" s="14"/>
      <c r="AT127" s="193" t="s">
        <v>144</v>
      </c>
      <c r="AU127" s="193" t="s">
        <v>82</v>
      </c>
      <c r="AV127" s="14" t="s">
        <v>79</v>
      </c>
      <c r="AW127" s="14" t="s">
        <v>33</v>
      </c>
      <c r="AX127" s="14" t="s">
        <v>15</v>
      </c>
      <c r="AY127" s="193" t="s">
        <v>129</v>
      </c>
    </row>
    <row r="128" s="2" customFormat="1" ht="44.25" customHeight="1">
      <c r="A128" s="39"/>
      <c r="B128" s="165"/>
      <c r="C128" s="166" t="s">
        <v>193</v>
      </c>
      <c r="D128" s="166" t="s">
        <v>132</v>
      </c>
      <c r="E128" s="167" t="s">
        <v>194</v>
      </c>
      <c r="F128" s="168" t="s">
        <v>195</v>
      </c>
      <c r="G128" s="169" t="s">
        <v>135</v>
      </c>
      <c r="H128" s="170">
        <v>120</v>
      </c>
      <c r="I128" s="171"/>
      <c r="J128" s="172">
        <f>ROUND(I128*H128,2)</f>
        <v>0</v>
      </c>
      <c r="K128" s="168" t="s">
        <v>136</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85</v>
      </c>
      <c r="AT128" s="177" t="s">
        <v>132</v>
      </c>
      <c r="AU128" s="177" t="s">
        <v>82</v>
      </c>
      <c r="AY128" s="20" t="s">
        <v>129</v>
      </c>
      <c r="BE128" s="178">
        <f>IF(N128="základní",J128,0)</f>
        <v>0</v>
      </c>
      <c r="BF128" s="178">
        <f>IF(N128="snížená",J128,0)</f>
        <v>0</v>
      </c>
      <c r="BG128" s="178">
        <f>IF(N128="zákl. přenesená",J128,0)</f>
        <v>0</v>
      </c>
      <c r="BH128" s="178">
        <f>IF(N128="sníž. přenesená",J128,0)</f>
        <v>0</v>
      </c>
      <c r="BI128" s="178">
        <f>IF(N128="nulová",J128,0)</f>
        <v>0</v>
      </c>
      <c r="BJ128" s="20" t="s">
        <v>79</v>
      </c>
      <c r="BK128" s="178">
        <f>ROUND(I128*H128,2)</f>
        <v>0</v>
      </c>
      <c r="BL128" s="20" t="s">
        <v>85</v>
      </c>
      <c r="BM128" s="177" t="s">
        <v>196</v>
      </c>
    </row>
    <row r="129" s="2" customFormat="1">
      <c r="A129" s="39"/>
      <c r="B129" s="40"/>
      <c r="C129" s="39"/>
      <c r="D129" s="179" t="s">
        <v>138</v>
      </c>
      <c r="E129" s="39"/>
      <c r="F129" s="180" t="s">
        <v>197</v>
      </c>
      <c r="G129" s="39"/>
      <c r="H129" s="39"/>
      <c r="I129" s="181"/>
      <c r="J129" s="39"/>
      <c r="K129" s="39"/>
      <c r="L129" s="40"/>
      <c r="M129" s="182"/>
      <c r="N129" s="183"/>
      <c r="O129" s="73"/>
      <c r="P129" s="73"/>
      <c r="Q129" s="73"/>
      <c r="R129" s="73"/>
      <c r="S129" s="73"/>
      <c r="T129" s="74"/>
      <c r="U129" s="39"/>
      <c r="V129" s="39"/>
      <c r="W129" s="39"/>
      <c r="X129" s="39"/>
      <c r="Y129" s="39"/>
      <c r="Z129" s="39"/>
      <c r="AA129" s="39"/>
      <c r="AB129" s="39"/>
      <c r="AC129" s="39"/>
      <c r="AD129" s="39"/>
      <c r="AE129" s="39"/>
      <c r="AT129" s="20" t="s">
        <v>138</v>
      </c>
      <c r="AU129" s="20" t="s">
        <v>82</v>
      </c>
    </row>
    <row r="130" s="2" customFormat="1" ht="24.15" customHeight="1">
      <c r="A130" s="39"/>
      <c r="B130" s="165"/>
      <c r="C130" s="166" t="s">
        <v>9</v>
      </c>
      <c r="D130" s="166" t="s">
        <v>132</v>
      </c>
      <c r="E130" s="167" t="s">
        <v>198</v>
      </c>
      <c r="F130" s="168" t="s">
        <v>199</v>
      </c>
      <c r="G130" s="169" t="s">
        <v>135</v>
      </c>
      <c r="H130" s="170">
        <v>120</v>
      </c>
      <c r="I130" s="171"/>
      <c r="J130" s="172">
        <f>ROUND(I130*H130,2)</f>
        <v>0</v>
      </c>
      <c r="K130" s="168" t="s">
        <v>136</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85</v>
      </c>
      <c r="AT130" s="177" t="s">
        <v>132</v>
      </c>
      <c r="AU130" s="177" t="s">
        <v>82</v>
      </c>
      <c r="AY130" s="20" t="s">
        <v>129</v>
      </c>
      <c r="BE130" s="178">
        <f>IF(N130="základní",J130,0)</f>
        <v>0</v>
      </c>
      <c r="BF130" s="178">
        <f>IF(N130="snížená",J130,0)</f>
        <v>0</v>
      </c>
      <c r="BG130" s="178">
        <f>IF(N130="zákl. přenesená",J130,0)</f>
        <v>0</v>
      </c>
      <c r="BH130" s="178">
        <f>IF(N130="sníž. přenesená",J130,0)</f>
        <v>0</v>
      </c>
      <c r="BI130" s="178">
        <f>IF(N130="nulová",J130,0)</f>
        <v>0</v>
      </c>
      <c r="BJ130" s="20" t="s">
        <v>79</v>
      </c>
      <c r="BK130" s="178">
        <f>ROUND(I130*H130,2)</f>
        <v>0</v>
      </c>
      <c r="BL130" s="20" t="s">
        <v>85</v>
      </c>
      <c r="BM130" s="177" t="s">
        <v>200</v>
      </c>
    </row>
    <row r="131" s="2" customFormat="1">
      <c r="A131" s="39"/>
      <c r="B131" s="40"/>
      <c r="C131" s="39"/>
      <c r="D131" s="179" t="s">
        <v>138</v>
      </c>
      <c r="E131" s="39"/>
      <c r="F131" s="180" t="s">
        <v>201</v>
      </c>
      <c r="G131" s="39"/>
      <c r="H131" s="39"/>
      <c r="I131" s="181"/>
      <c r="J131" s="39"/>
      <c r="K131" s="39"/>
      <c r="L131" s="40"/>
      <c r="M131" s="182"/>
      <c r="N131" s="183"/>
      <c r="O131" s="73"/>
      <c r="P131" s="73"/>
      <c r="Q131" s="73"/>
      <c r="R131" s="73"/>
      <c r="S131" s="73"/>
      <c r="T131" s="74"/>
      <c r="U131" s="39"/>
      <c r="V131" s="39"/>
      <c r="W131" s="39"/>
      <c r="X131" s="39"/>
      <c r="Y131" s="39"/>
      <c r="Z131" s="39"/>
      <c r="AA131" s="39"/>
      <c r="AB131" s="39"/>
      <c r="AC131" s="39"/>
      <c r="AD131" s="39"/>
      <c r="AE131" s="39"/>
      <c r="AT131" s="20" t="s">
        <v>138</v>
      </c>
      <c r="AU131" s="20" t="s">
        <v>82</v>
      </c>
    </row>
    <row r="132" s="2" customFormat="1" ht="33" customHeight="1">
      <c r="A132" s="39"/>
      <c r="B132" s="165"/>
      <c r="C132" s="166" t="s">
        <v>202</v>
      </c>
      <c r="D132" s="166" t="s">
        <v>132</v>
      </c>
      <c r="E132" s="167" t="s">
        <v>203</v>
      </c>
      <c r="F132" s="168" t="s">
        <v>204</v>
      </c>
      <c r="G132" s="169" t="s">
        <v>135</v>
      </c>
      <c r="H132" s="170">
        <v>5580</v>
      </c>
      <c r="I132" s="171"/>
      <c r="J132" s="172">
        <f>ROUND(I132*H132,2)</f>
        <v>0</v>
      </c>
      <c r="K132" s="168" t="s">
        <v>136</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85</v>
      </c>
      <c r="AT132" s="177" t="s">
        <v>132</v>
      </c>
      <c r="AU132" s="177" t="s">
        <v>82</v>
      </c>
      <c r="AY132" s="20" t="s">
        <v>129</v>
      </c>
      <c r="BE132" s="178">
        <f>IF(N132="základní",J132,0)</f>
        <v>0</v>
      </c>
      <c r="BF132" s="178">
        <f>IF(N132="snížená",J132,0)</f>
        <v>0</v>
      </c>
      <c r="BG132" s="178">
        <f>IF(N132="zákl. přenesená",J132,0)</f>
        <v>0</v>
      </c>
      <c r="BH132" s="178">
        <f>IF(N132="sníž. přenesená",J132,0)</f>
        <v>0</v>
      </c>
      <c r="BI132" s="178">
        <f>IF(N132="nulová",J132,0)</f>
        <v>0</v>
      </c>
      <c r="BJ132" s="20" t="s">
        <v>79</v>
      </c>
      <c r="BK132" s="178">
        <f>ROUND(I132*H132,2)</f>
        <v>0</v>
      </c>
      <c r="BL132" s="20" t="s">
        <v>85</v>
      </c>
      <c r="BM132" s="177" t="s">
        <v>205</v>
      </c>
    </row>
    <row r="133" s="2" customFormat="1">
      <c r="A133" s="39"/>
      <c r="B133" s="40"/>
      <c r="C133" s="39"/>
      <c r="D133" s="179" t="s">
        <v>138</v>
      </c>
      <c r="E133" s="39"/>
      <c r="F133" s="180" t="s">
        <v>206</v>
      </c>
      <c r="G133" s="39"/>
      <c r="H133" s="39"/>
      <c r="I133" s="181"/>
      <c r="J133" s="39"/>
      <c r="K133" s="39"/>
      <c r="L133" s="40"/>
      <c r="M133" s="182"/>
      <c r="N133" s="183"/>
      <c r="O133" s="73"/>
      <c r="P133" s="73"/>
      <c r="Q133" s="73"/>
      <c r="R133" s="73"/>
      <c r="S133" s="73"/>
      <c r="T133" s="74"/>
      <c r="U133" s="39"/>
      <c r="V133" s="39"/>
      <c r="W133" s="39"/>
      <c r="X133" s="39"/>
      <c r="Y133" s="39"/>
      <c r="Z133" s="39"/>
      <c r="AA133" s="39"/>
      <c r="AB133" s="39"/>
      <c r="AC133" s="39"/>
      <c r="AD133" s="39"/>
      <c r="AE133" s="39"/>
      <c r="AT133" s="20" t="s">
        <v>138</v>
      </c>
      <c r="AU133" s="20" t="s">
        <v>82</v>
      </c>
    </row>
    <row r="134" s="2" customFormat="1" ht="24.15" customHeight="1">
      <c r="A134" s="39"/>
      <c r="B134" s="165"/>
      <c r="C134" s="166" t="s">
        <v>207</v>
      </c>
      <c r="D134" s="166" t="s">
        <v>132</v>
      </c>
      <c r="E134" s="167" t="s">
        <v>208</v>
      </c>
      <c r="F134" s="168" t="s">
        <v>209</v>
      </c>
      <c r="G134" s="169" t="s">
        <v>135</v>
      </c>
      <c r="H134" s="170">
        <v>120</v>
      </c>
      <c r="I134" s="171"/>
      <c r="J134" s="172">
        <f>ROUND(I134*H134,2)</f>
        <v>0</v>
      </c>
      <c r="K134" s="168" t="s">
        <v>136</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85</v>
      </c>
      <c r="AT134" s="177" t="s">
        <v>132</v>
      </c>
      <c r="AU134" s="177" t="s">
        <v>82</v>
      </c>
      <c r="AY134" s="20" t="s">
        <v>129</v>
      </c>
      <c r="BE134" s="178">
        <f>IF(N134="základní",J134,0)</f>
        <v>0</v>
      </c>
      <c r="BF134" s="178">
        <f>IF(N134="snížená",J134,0)</f>
        <v>0</v>
      </c>
      <c r="BG134" s="178">
        <f>IF(N134="zákl. přenesená",J134,0)</f>
        <v>0</v>
      </c>
      <c r="BH134" s="178">
        <f>IF(N134="sníž. přenesená",J134,0)</f>
        <v>0</v>
      </c>
      <c r="BI134" s="178">
        <f>IF(N134="nulová",J134,0)</f>
        <v>0</v>
      </c>
      <c r="BJ134" s="20" t="s">
        <v>79</v>
      </c>
      <c r="BK134" s="178">
        <f>ROUND(I134*H134,2)</f>
        <v>0</v>
      </c>
      <c r="BL134" s="20" t="s">
        <v>85</v>
      </c>
      <c r="BM134" s="177" t="s">
        <v>210</v>
      </c>
    </row>
    <row r="135" s="2" customFormat="1">
      <c r="A135" s="39"/>
      <c r="B135" s="40"/>
      <c r="C135" s="39"/>
      <c r="D135" s="179" t="s">
        <v>138</v>
      </c>
      <c r="E135" s="39"/>
      <c r="F135" s="180" t="s">
        <v>211</v>
      </c>
      <c r="G135" s="39"/>
      <c r="H135" s="39"/>
      <c r="I135" s="181"/>
      <c r="J135" s="39"/>
      <c r="K135" s="39"/>
      <c r="L135" s="40"/>
      <c r="M135" s="182"/>
      <c r="N135" s="183"/>
      <c r="O135" s="73"/>
      <c r="P135" s="73"/>
      <c r="Q135" s="73"/>
      <c r="R135" s="73"/>
      <c r="S135" s="73"/>
      <c r="T135" s="74"/>
      <c r="U135" s="39"/>
      <c r="V135" s="39"/>
      <c r="W135" s="39"/>
      <c r="X135" s="39"/>
      <c r="Y135" s="39"/>
      <c r="Z135" s="39"/>
      <c r="AA135" s="39"/>
      <c r="AB135" s="39"/>
      <c r="AC135" s="39"/>
      <c r="AD135" s="39"/>
      <c r="AE135" s="39"/>
      <c r="AT135" s="20" t="s">
        <v>138</v>
      </c>
      <c r="AU135" s="20" t="s">
        <v>82</v>
      </c>
    </row>
    <row r="136" s="12" customFormat="1" ht="20.88" customHeight="1">
      <c r="A136" s="12"/>
      <c r="B136" s="152"/>
      <c r="C136" s="12"/>
      <c r="D136" s="153" t="s">
        <v>70</v>
      </c>
      <c r="E136" s="163" t="s">
        <v>212</v>
      </c>
      <c r="F136" s="163" t="s">
        <v>213</v>
      </c>
      <c r="G136" s="12"/>
      <c r="H136" s="12"/>
      <c r="I136" s="155"/>
      <c r="J136" s="164">
        <f>BK136</f>
        <v>0</v>
      </c>
      <c r="K136" s="12"/>
      <c r="L136" s="152"/>
      <c r="M136" s="157"/>
      <c r="N136" s="158"/>
      <c r="O136" s="158"/>
      <c r="P136" s="159">
        <f>SUM(P137:P142)</f>
        <v>0</v>
      </c>
      <c r="Q136" s="158"/>
      <c r="R136" s="159">
        <f>SUM(R137:R142)</f>
        <v>0</v>
      </c>
      <c r="S136" s="158"/>
      <c r="T136" s="160">
        <f>SUM(T137:T142)</f>
        <v>0</v>
      </c>
      <c r="U136" s="12"/>
      <c r="V136" s="12"/>
      <c r="W136" s="12"/>
      <c r="X136" s="12"/>
      <c r="Y136" s="12"/>
      <c r="Z136" s="12"/>
      <c r="AA136" s="12"/>
      <c r="AB136" s="12"/>
      <c r="AC136" s="12"/>
      <c r="AD136" s="12"/>
      <c r="AE136" s="12"/>
      <c r="AR136" s="153" t="s">
        <v>15</v>
      </c>
      <c r="AT136" s="161" t="s">
        <v>70</v>
      </c>
      <c r="AU136" s="161" t="s">
        <v>79</v>
      </c>
      <c r="AY136" s="153" t="s">
        <v>129</v>
      </c>
      <c r="BK136" s="162">
        <f>SUM(BK137:BK142)</f>
        <v>0</v>
      </c>
    </row>
    <row r="137" s="2" customFormat="1" ht="24.15" customHeight="1">
      <c r="A137" s="39"/>
      <c r="B137" s="165"/>
      <c r="C137" s="166" t="s">
        <v>214</v>
      </c>
      <c r="D137" s="166" t="s">
        <v>132</v>
      </c>
      <c r="E137" s="167" t="s">
        <v>215</v>
      </c>
      <c r="F137" s="168" t="s">
        <v>216</v>
      </c>
      <c r="G137" s="169" t="s">
        <v>217</v>
      </c>
      <c r="H137" s="170">
        <v>3</v>
      </c>
      <c r="I137" s="171"/>
      <c r="J137" s="172">
        <f>ROUND(I137*H137,2)</f>
        <v>0</v>
      </c>
      <c r="K137" s="168" t="s">
        <v>3</v>
      </c>
      <c r="L137" s="40"/>
      <c r="M137" s="173" t="s">
        <v>3</v>
      </c>
      <c r="N137" s="174" t="s">
        <v>43</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85</v>
      </c>
      <c r="AT137" s="177" t="s">
        <v>132</v>
      </c>
      <c r="AU137" s="177" t="s">
        <v>82</v>
      </c>
      <c r="AY137" s="20" t="s">
        <v>129</v>
      </c>
      <c r="BE137" s="178">
        <f>IF(N137="základní",J137,0)</f>
        <v>0</v>
      </c>
      <c r="BF137" s="178">
        <f>IF(N137="snížená",J137,0)</f>
        <v>0</v>
      </c>
      <c r="BG137" s="178">
        <f>IF(N137="zákl. přenesená",J137,0)</f>
        <v>0</v>
      </c>
      <c r="BH137" s="178">
        <f>IF(N137="sníž. přenesená",J137,0)</f>
        <v>0</v>
      </c>
      <c r="BI137" s="178">
        <f>IF(N137="nulová",J137,0)</f>
        <v>0</v>
      </c>
      <c r="BJ137" s="20" t="s">
        <v>79</v>
      </c>
      <c r="BK137" s="178">
        <f>ROUND(I137*H137,2)</f>
        <v>0</v>
      </c>
      <c r="BL137" s="20" t="s">
        <v>85</v>
      </c>
      <c r="BM137" s="177" t="s">
        <v>218</v>
      </c>
    </row>
    <row r="138" s="2" customFormat="1" ht="24.15" customHeight="1">
      <c r="A138" s="39"/>
      <c r="B138" s="165"/>
      <c r="C138" s="166" t="s">
        <v>219</v>
      </c>
      <c r="D138" s="166" t="s">
        <v>132</v>
      </c>
      <c r="E138" s="167" t="s">
        <v>220</v>
      </c>
      <c r="F138" s="168" t="s">
        <v>221</v>
      </c>
      <c r="G138" s="169" t="s">
        <v>217</v>
      </c>
      <c r="H138" s="170">
        <v>2</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85</v>
      </c>
      <c r="AT138" s="177" t="s">
        <v>132</v>
      </c>
      <c r="AU138" s="177" t="s">
        <v>82</v>
      </c>
      <c r="AY138" s="20" t="s">
        <v>129</v>
      </c>
      <c r="BE138" s="178">
        <f>IF(N138="základní",J138,0)</f>
        <v>0</v>
      </c>
      <c r="BF138" s="178">
        <f>IF(N138="snížená",J138,0)</f>
        <v>0</v>
      </c>
      <c r="BG138" s="178">
        <f>IF(N138="zákl. přenesená",J138,0)</f>
        <v>0</v>
      </c>
      <c r="BH138" s="178">
        <f>IF(N138="sníž. přenesená",J138,0)</f>
        <v>0</v>
      </c>
      <c r="BI138" s="178">
        <f>IF(N138="nulová",J138,0)</f>
        <v>0</v>
      </c>
      <c r="BJ138" s="20" t="s">
        <v>79</v>
      </c>
      <c r="BK138" s="178">
        <f>ROUND(I138*H138,2)</f>
        <v>0</v>
      </c>
      <c r="BL138" s="20" t="s">
        <v>85</v>
      </c>
      <c r="BM138" s="177" t="s">
        <v>222</v>
      </c>
    </row>
    <row r="139" s="2" customFormat="1" ht="24.15" customHeight="1">
      <c r="A139" s="39"/>
      <c r="B139" s="165"/>
      <c r="C139" s="166" t="s">
        <v>223</v>
      </c>
      <c r="D139" s="166" t="s">
        <v>132</v>
      </c>
      <c r="E139" s="167" t="s">
        <v>224</v>
      </c>
      <c r="F139" s="168" t="s">
        <v>225</v>
      </c>
      <c r="G139" s="169" t="s">
        <v>217</v>
      </c>
      <c r="H139" s="170">
        <v>5</v>
      </c>
      <c r="I139" s="171"/>
      <c r="J139" s="172">
        <f>ROUND(I139*H139,2)</f>
        <v>0</v>
      </c>
      <c r="K139" s="168" t="s">
        <v>3</v>
      </c>
      <c r="L139" s="40"/>
      <c r="M139" s="173" t="s">
        <v>3</v>
      </c>
      <c r="N139" s="174" t="s">
        <v>43</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85</v>
      </c>
      <c r="AT139" s="177" t="s">
        <v>132</v>
      </c>
      <c r="AU139" s="177" t="s">
        <v>82</v>
      </c>
      <c r="AY139" s="20" t="s">
        <v>129</v>
      </c>
      <c r="BE139" s="178">
        <f>IF(N139="základní",J139,0)</f>
        <v>0</v>
      </c>
      <c r="BF139" s="178">
        <f>IF(N139="snížená",J139,0)</f>
        <v>0</v>
      </c>
      <c r="BG139" s="178">
        <f>IF(N139="zákl. přenesená",J139,0)</f>
        <v>0</v>
      </c>
      <c r="BH139" s="178">
        <f>IF(N139="sníž. přenesená",J139,0)</f>
        <v>0</v>
      </c>
      <c r="BI139" s="178">
        <f>IF(N139="nulová",J139,0)</f>
        <v>0</v>
      </c>
      <c r="BJ139" s="20" t="s">
        <v>79</v>
      </c>
      <c r="BK139" s="178">
        <f>ROUND(I139*H139,2)</f>
        <v>0</v>
      </c>
      <c r="BL139" s="20" t="s">
        <v>85</v>
      </c>
      <c r="BM139" s="177" t="s">
        <v>226</v>
      </c>
    </row>
    <row r="140" s="2" customFormat="1" ht="16.5" customHeight="1">
      <c r="A140" s="39"/>
      <c r="B140" s="165"/>
      <c r="C140" s="166" t="s">
        <v>227</v>
      </c>
      <c r="D140" s="166" t="s">
        <v>132</v>
      </c>
      <c r="E140" s="167" t="s">
        <v>228</v>
      </c>
      <c r="F140" s="168" t="s">
        <v>229</v>
      </c>
      <c r="G140" s="169" t="s">
        <v>217</v>
      </c>
      <c r="H140" s="170">
        <v>2</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85</v>
      </c>
      <c r="AT140" s="177" t="s">
        <v>132</v>
      </c>
      <c r="AU140" s="177" t="s">
        <v>82</v>
      </c>
      <c r="AY140" s="20" t="s">
        <v>129</v>
      </c>
      <c r="BE140" s="178">
        <f>IF(N140="základní",J140,0)</f>
        <v>0</v>
      </c>
      <c r="BF140" s="178">
        <f>IF(N140="snížená",J140,0)</f>
        <v>0</v>
      </c>
      <c r="BG140" s="178">
        <f>IF(N140="zákl. přenesená",J140,0)</f>
        <v>0</v>
      </c>
      <c r="BH140" s="178">
        <f>IF(N140="sníž. přenesená",J140,0)</f>
        <v>0</v>
      </c>
      <c r="BI140" s="178">
        <f>IF(N140="nulová",J140,0)</f>
        <v>0</v>
      </c>
      <c r="BJ140" s="20" t="s">
        <v>79</v>
      </c>
      <c r="BK140" s="178">
        <f>ROUND(I140*H140,2)</f>
        <v>0</v>
      </c>
      <c r="BL140" s="20" t="s">
        <v>85</v>
      </c>
      <c r="BM140" s="177" t="s">
        <v>230</v>
      </c>
    </row>
    <row r="141" s="2" customFormat="1" ht="24.15" customHeight="1">
      <c r="A141" s="39"/>
      <c r="B141" s="165"/>
      <c r="C141" s="166" t="s">
        <v>231</v>
      </c>
      <c r="D141" s="166" t="s">
        <v>132</v>
      </c>
      <c r="E141" s="167" t="s">
        <v>232</v>
      </c>
      <c r="F141" s="168" t="s">
        <v>233</v>
      </c>
      <c r="G141" s="169" t="s">
        <v>217</v>
      </c>
      <c r="H141" s="170">
        <v>2</v>
      </c>
      <c r="I141" s="171"/>
      <c r="J141" s="172">
        <f>ROUND(I141*H141,2)</f>
        <v>0</v>
      </c>
      <c r="K141" s="168" t="s">
        <v>3</v>
      </c>
      <c r="L141" s="40"/>
      <c r="M141" s="173" t="s">
        <v>3</v>
      </c>
      <c r="N141" s="174" t="s">
        <v>43</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85</v>
      </c>
      <c r="AT141" s="177" t="s">
        <v>132</v>
      </c>
      <c r="AU141" s="177" t="s">
        <v>82</v>
      </c>
      <c r="AY141" s="20" t="s">
        <v>129</v>
      </c>
      <c r="BE141" s="178">
        <f>IF(N141="základní",J141,0)</f>
        <v>0</v>
      </c>
      <c r="BF141" s="178">
        <f>IF(N141="snížená",J141,0)</f>
        <v>0</v>
      </c>
      <c r="BG141" s="178">
        <f>IF(N141="zákl. přenesená",J141,0)</f>
        <v>0</v>
      </c>
      <c r="BH141" s="178">
        <f>IF(N141="sníž. přenesená",J141,0)</f>
        <v>0</v>
      </c>
      <c r="BI141" s="178">
        <f>IF(N141="nulová",J141,0)</f>
        <v>0</v>
      </c>
      <c r="BJ141" s="20" t="s">
        <v>79</v>
      </c>
      <c r="BK141" s="178">
        <f>ROUND(I141*H141,2)</f>
        <v>0</v>
      </c>
      <c r="BL141" s="20" t="s">
        <v>85</v>
      </c>
      <c r="BM141" s="177" t="s">
        <v>234</v>
      </c>
    </row>
    <row r="142" s="2" customFormat="1" ht="24.15" customHeight="1">
      <c r="A142" s="39"/>
      <c r="B142" s="165"/>
      <c r="C142" s="166" t="s">
        <v>235</v>
      </c>
      <c r="D142" s="166" t="s">
        <v>132</v>
      </c>
      <c r="E142" s="167" t="s">
        <v>236</v>
      </c>
      <c r="F142" s="168" t="s">
        <v>237</v>
      </c>
      <c r="G142" s="169" t="s">
        <v>217</v>
      </c>
      <c r="H142" s="170">
        <v>7</v>
      </c>
      <c r="I142" s="171"/>
      <c r="J142" s="172">
        <f>ROUND(I142*H142,2)</f>
        <v>0</v>
      </c>
      <c r="K142" s="168" t="s">
        <v>3</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85</v>
      </c>
      <c r="AT142" s="177" t="s">
        <v>132</v>
      </c>
      <c r="AU142" s="177" t="s">
        <v>82</v>
      </c>
      <c r="AY142" s="20" t="s">
        <v>129</v>
      </c>
      <c r="BE142" s="178">
        <f>IF(N142="základní",J142,0)</f>
        <v>0</v>
      </c>
      <c r="BF142" s="178">
        <f>IF(N142="snížená",J142,0)</f>
        <v>0</v>
      </c>
      <c r="BG142" s="178">
        <f>IF(N142="zákl. přenesená",J142,0)</f>
        <v>0</v>
      </c>
      <c r="BH142" s="178">
        <f>IF(N142="sníž. přenesená",J142,0)</f>
        <v>0</v>
      </c>
      <c r="BI142" s="178">
        <f>IF(N142="nulová",J142,0)</f>
        <v>0</v>
      </c>
      <c r="BJ142" s="20" t="s">
        <v>79</v>
      </c>
      <c r="BK142" s="178">
        <f>ROUND(I142*H142,2)</f>
        <v>0</v>
      </c>
      <c r="BL142" s="20" t="s">
        <v>85</v>
      </c>
      <c r="BM142" s="177" t="s">
        <v>238</v>
      </c>
    </row>
    <row r="143" s="12" customFormat="1" ht="20.88" customHeight="1">
      <c r="A143" s="12"/>
      <c r="B143" s="152"/>
      <c r="C143" s="12"/>
      <c r="D143" s="153" t="s">
        <v>70</v>
      </c>
      <c r="E143" s="163" t="s">
        <v>239</v>
      </c>
      <c r="F143" s="163" t="s">
        <v>240</v>
      </c>
      <c r="G143" s="12"/>
      <c r="H143" s="12"/>
      <c r="I143" s="155"/>
      <c r="J143" s="164">
        <f>BK143</f>
        <v>0</v>
      </c>
      <c r="K143" s="12"/>
      <c r="L143" s="152"/>
      <c r="M143" s="157"/>
      <c r="N143" s="158"/>
      <c r="O143" s="158"/>
      <c r="P143" s="159">
        <f>SUM(P144:P151)</f>
        <v>0</v>
      </c>
      <c r="Q143" s="158"/>
      <c r="R143" s="159">
        <f>SUM(R144:R151)</f>
        <v>0</v>
      </c>
      <c r="S143" s="158"/>
      <c r="T143" s="160">
        <f>SUM(T144:T151)</f>
        <v>0.052049999999999999</v>
      </c>
      <c r="U143" s="12"/>
      <c r="V143" s="12"/>
      <c r="W143" s="12"/>
      <c r="X143" s="12"/>
      <c r="Y143" s="12"/>
      <c r="Z143" s="12"/>
      <c r="AA143" s="12"/>
      <c r="AB143" s="12"/>
      <c r="AC143" s="12"/>
      <c r="AD143" s="12"/>
      <c r="AE143" s="12"/>
      <c r="AR143" s="153" t="s">
        <v>15</v>
      </c>
      <c r="AT143" s="161" t="s">
        <v>70</v>
      </c>
      <c r="AU143" s="161" t="s">
        <v>79</v>
      </c>
      <c r="AY143" s="153" t="s">
        <v>129</v>
      </c>
      <c r="BK143" s="162">
        <f>SUM(BK144:BK151)</f>
        <v>0</v>
      </c>
    </row>
    <row r="144" s="2" customFormat="1" ht="37.8" customHeight="1">
      <c r="A144" s="39"/>
      <c r="B144" s="165"/>
      <c r="C144" s="166" t="s">
        <v>8</v>
      </c>
      <c r="D144" s="166" t="s">
        <v>132</v>
      </c>
      <c r="E144" s="167" t="s">
        <v>241</v>
      </c>
      <c r="F144" s="168" t="s">
        <v>242</v>
      </c>
      <c r="G144" s="169" t="s">
        <v>135</v>
      </c>
      <c r="H144" s="170">
        <v>1.8500000000000001</v>
      </c>
      <c r="I144" s="171"/>
      <c r="J144" s="172">
        <f>ROUND(I144*H144,2)</f>
        <v>0</v>
      </c>
      <c r="K144" s="168" t="s">
        <v>136</v>
      </c>
      <c r="L144" s="40"/>
      <c r="M144" s="173" t="s">
        <v>3</v>
      </c>
      <c r="N144" s="174" t="s">
        <v>43</v>
      </c>
      <c r="O144" s="73"/>
      <c r="P144" s="175">
        <f>O144*H144</f>
        <v>0</v>
      </c>
      <c r="Q144" s="175">
        <v>0</v>
      </c>
      <c r="R144" s="175">
        <f>Q144*H144</f>
        <v>0</v>
      </c>
      <c r="S144" s="175">
        <v>0.012999999999999999</v>
      </c>
      <c r="T144" s="176">
        <f>S144*H144</f>
        <v>0.024049999999999998</v>
      </c>
      <c r="U144" s="39"/>
      <c r="V144" s="39"/>
      <c r="W144" s="39"/>
      <c r="X144" s="39"/>
      <c r="Y144" s="39"/>
      <c r="Z144" s="39"/>
      <c r="AA144" s="39"/>
      <c r="AB144" s="39"/>
      <c r="AC144" s="39"/>
      <c r="AD144" s="39"/>
      <c r="AE144" s="39"/>
      <c r="AR144" s="177" t="s">
        <v>85</v>
      </c>
      <c r="AT144" s="177" t="s">
        <v>132</v>
      </c>
      <c r="AU144" s="177" t="s">
        <v>82</v>
      </c>
      <c r="AY144" s="20" t="s">
        <v>129</v>
      </c>
      <c r="BE144" s="178">
        <f>IF(N144="základní",J144,0)</f>
        <v>0</v>
      </c>
      <c r="BF144" s="178">
        <f>IF(N144="snížená",J144,0)</f>
        <v>0</v>
      </c>
      <c r="BG144" s="178">
        <f>IF(N144="zákl. přenesená",J144,0)</f>
        <v>0</v>
      </c>
      <c r="BH144" s="178">
        <f>IF(N144="sníž. přenesená",J144,0)</f>
        <v>0</v>
      </c>
      <c r="BI144" s="178">
        <f>IF(N144="nulová",J144,0)</f>
        <v>0</v>
      </c>
      <c r="BJ144" s="20" t="s">
        <v>79</v>
      </c>
      <c r="BK144" s="178">
        <f>ROUND(I144*H144,2)</f>
        <v>0</v>
      </c>
      <c r="BL144" s="20" t="s">
        <v>85</v>
      </c>
      <c r="BM144" s="177" t="s">
        <v>243</v>
      </c>
    </row>
    <row r="145" s="2" customFormat="1">
      <c r="A145" s="39"/>
      <c r="B145" s="40"/>
      <c r="C145" s="39"/>
      <c r="D145" s="179" t="s">
        <v>138</v>
      </c>
      <c r="E145" s="39"/>
      <c r="F145" s="180" t="s">
        <v>244</v>
      </c>
      <c r="G145" s="39"/>
      <c r="H145" s="39"/>
      <c r="I145" s="181"/>
      <c r="J145" s="39"/>
      <c r="K145" s="39"/>
      <c r="L145" s="40"/>
      <c r="M145" s="182"/>
      <c r="N145" s="183"/>
      <c r="O145" s="73"/>
      <c r="P145" s="73"/>
      <c r="Q145" s="73"/>
      <c r="R145" s="73"/>
      <c r="S145" s="73"/>
      <c r="T145" s="74"/>
      <c r="U145" s="39"/>
      <c r="V145" s="39"/>
      <c r="W145" s="39"/>
      <c r="X145" s="39"/>
      <c r="Y145" s="39"/>
      <c r="Z145" s="39"/>
      <c r="AA145" s="39"/>
      <c r="AB145" s="39"/>
      <c r="AC145" s="39"/>
      <c r="AD145" s="39"/>
      <c r="AE145" s="39"/>
      <c r="AT145" s="20" t="s">
        <v>138</v>
      </c>
      <c r="AU145" s="20" t="s">
        <v>82</v>
      </c>
    </row>
    <row r="146" s="13" customFormat="1">
      <c r="A146" s="13"/>
      <c r="B146" s="184"/>
      <c r="C146" s="13"/>
      <c r="D146" s="185" t="s">
        <v>144</v>
      </c>
      <c r="E146" s="186" t="s">
        <v>3</v>
      </c>
      <c r="F146" s="187" t="s">
        <v>145</v>
      </c>
      <c r="G146" s="13"/>
      <c r="H146" s="186" t="s">
        <v>3</v>
      </c>
      <c r="I146" s="188"/>
      <c r="J146" s="13"/>
      <c r="K146" s="13"/>
      <c r="L146" s="184"/>
      <c r="M146" s="189"/>
      <c r="N146" s="190"/>
      <c r="O146" s="190"/>
      <c r="P146" s="190"/>
      <c r="Q146" s="190"/>
      <c r="R146" s="190"/>
      <c r="S146" s="190"/>
      <c r="T146" s="191"/>
      <c r="U146" s="13"/>
      <c r="V146" s="13"/>
      <c r="W146" s="13"/>
      <c r="X146" s="13"/>
      <c r="Y146" s="13"/>
      <c r="Z146" s="13"/>
      <c r="AA146" s="13"/>
      <c r="AB146" s="13"/>
      <c r="AC146" s="13"/>
      <c r="AD146" s="13"/>
      <c r="AE146" s="13"/>
      <c r="AT146" s="186" t="s">
        <v>144</v>
      </c>
      <c r="AU146" s="186" t="s">
        <v>82</v>
      </c>
      <c r="AV146" s="13" t="s">
        <v>15</v>
      </c>
      <c r="AW146" s="13" t="s">
        <v>33</v>
      </c>
      <c r="AX146" s="13" t="s">
        <v>71</v>
      </c>
      <c r="AY146" s="186" t="s">
        <v>129</v>
      </c>
    </row>
    <row r="147" s="14" customFormat="1">
      <c r="A147" s="14"/>
      <c r="B147" s="192"/>
      <c r="C147" s="14"/>
      <c r="D147" s="185" t="s">
        <v>144</v>
      </c>
      <c r="E147" s="193" t="s">
        <v>3</v>
      </c>
      <c r="F147" s="194" t="s">
        <v>146</v>
      </c>
      <c r="G147" s="14"/>
      <c r="H147" s="195">
        <v>1.8500000000000001</v>
      </c>
      <c r="I147" s="196"/>
      <c r="J147" s="14"/>
      <c r="K147" s="14"/>
      <c r="L147" s="192"/>
      <c r="M147" s="197"/>
      <c r="N147" s="198"/>
      <c r="O147" s="198"/>
      <c r="P147" s="198"/>
      <c r="Q147" s="198"/>
      <c r="R147" s="198"/>
      <c r="S147" s="198"/>
      <c r="T147" s="199"/>
      <c r="U147" s="14"/>
      <c r="V147" s="14"/>
      <c r="W147" s="14"/>
      <c r="X147" s="14"/>
      <c r="Y147" s="14"/>
      <c r="Z147" s="14"/>
      <c r="AA147" s="14"/>
      <c r="AB147" s="14"/>
      <c r="AC147" s="14"/>
      <c r="AD147" s="14"/>
      <c r="AE147" s="14"/>
      <c r="AT147" s="193" t="s">
        <v>144</v>
      </c>
      <c r="AU147" s="193" t="s">
        <v>82</v>
      </c>
      <c r="AV147" s="14" t="s">
        <v>79</v>
      </c>
      <c r="AW147" s="14" t="s">
        <v>33</v>
      </c>
      <c r="AX147" s="14" t="s">
        <v>15</v>
      </c>
      <c r="AY147" s="193" t="s">
        <v>129</v>
      </c>
    </row>
    <row r="148" s="2" customFormat="1" ht="37.8" customHeight="1">
      <c r="A148" s="39"/>
      <c r="B148" s="165"/>
      <c r="C148" s="166" t="s">
        <v>245</v>
      </c>
      <c r="D148" s="166" t="s">
        <v>132</v>
      </c>
      <c r="E148" s="167" t="s">
        <v>246</v>
      </c>
      <c r="F148" s="168" t="s">
        <v>247</v>
      </c>
      <c r="G148" s="169" t="s">
        <v>135</v>
      </c>
      <c r="H148" s="170">
        <v>2</v>
      </c>
      <c r="I148" s="171"/>
      <c r="J148" s="172">
        <f>ROUND(I148*H148,2)</f>
        <v>0</v>
      </c>
      <c r="K148" s="168" t="s">
        <v>136</v>
      </c>
      <c r="L148" s="40"/>
      <c r="M148" s="173" t="s">
        <v>3</v>
      </c>
      <c r="N148" s="174" t="s">
        <v>43</v>
      </c>
      <c r="O148" s="73"/>
      <c r="P148" s="175">
        <f>O148*H148</f>
        <v>0</v>
      </c>
      <c r="Q148" s="175">
        <v>0</v>
      </c>
      <c r="R148" s="175">
        <f>Q148*H148</f>
        <v>0</v>
      </c>
      <c r="S148" s="175">
        <v>0.014</v>
      </c>
      <c r="T148" s="176">
        <f>S148*H148</f>
        <v>0.028000000000000001</v>
      </c>
      <c r="U148" s="39"/>
      <c r="V148" s="39"/>
      <c r="W148" s="39"/>
      <c r="X148" s="39"/>
      <c r="Y148" s="39"/>
      <c r="Z148" s="39"/>
      <c r="AA148" s="39"/>
      <c r="AB148" s="39"/>
      <c r="AC148" s="39"/>
      <c r="AD148" s="39"/>
      <c r="AE148" s="39"/>
      <c r="AR148" s="177" t="s">
        <v>85</v>
      </c>
      <c r="AT148" s="177" t="s">
        <v>132</v>
      </c>
      <c r="AU148" s="177" t="s">
        <v>82</v>
      </c>
      <c r="AY148" s="20" t="s">
        <v>129</v>
      </c>
      <c r="BE148" s="178">
        <f>IF(N148="základní",J148,0)</f>
        <v>0</v>
      </c>
      <c r="BF148" s="178">
        <f>IF(N148="snížená",J148,0)</f>
        <v>0</v>
      </c>
      <c r="BG148" s="178">
        <f>IF(N148="zákl. přenesená",J148,0)</f>
        <v>0</v>
      </c>
      <c r="BH148" s="178">
        <f>IF(N148="sníž. přenesená",J148,0)</f>
        <v>0</v>
      </c>
      <c r="BI148" s="178">
        <f>IF(N148="nulová",J148,0)</f>
        <v>0</v>
      </c>
      <c r="BJ148" s="20" t="s">
        <v>79</v>
      </c>
      <c r="BK148" s="178">
        <f>ROUND(I148*H148,2)</f>
        <v>0</v>
      </c>
      <c r="BL148" s="20" t="s">
        <v>85</v>
      </c>
      <c r="BM148" s="177" t="s">
        <v>248</v>
      </c>
    </row>
    <row r="149" s="2" customFormat="1">
      <c r="A149" s="39"/>
      <c r="B149" s="40"/>
      <c r="C149" s="39"/>
      <c r="D149" s="179" t="s">
        <v>138</v>
      </c>
      <c r="E149" s="39"/>
      <c r="F149" s="180" t="s">
        <v>249</v>
      </c>
      <c r="G149" s="39"/>
      <c r="H149" s="39"/>
      <c r="I149" s="181"/>
      <c r="J149" s="39"/>
      <c r="K149" s="39"/>
      <c r="L149" s="40"/>
      <c r="M149" s="182"/>
      <c r="N149" s="183"/>
      <c r="O149" s="73"/>
      <c r="P149" s="73"/>
      <c r="Q149" s="73"/>
      <c r="R149" s="73"/>
      <c r="S149" s="73"/>
      <c r="T149" s="74"/>
      <c r="U149" s="39"/>
      <c r="V149" s="39"/>
      <c r="W149" s="39"/>
      <c r="X149" s="39"/>
      <c r="Y149" s="39"/>
      <c r="Z149" s="39"/>
      <c r="AA149" s="39"/>
      <c r="AB149" s="39"/>
      <c r="AC149" s="39"/>
      <c r="AD149" s="39"/>
      <c r="AE149" s="39"/>
      <c r="AT149" s="20" t="s">
        <v>138</v>
      </c>
      <c r="AU149" s="20" t="s">
        <v>82</v>
      </c>
    </row>
    <row r="150" s="13" customFormat="1">
      <c r="A150" s="13"/>
      <c r="B150" s="184"/>
      <c r="C150" s="13"/>
      <c r="D150" s="185" t="s">
        <v>144</v>
      </c>
      <c r="E150" s="186" t="s">
        <v>3</v>
      </c>
      <c r="F150" s="187" t="s">
        <v>157</v>
      </c>
      <c r="G150" s="13"/>
      <c r="H150" s="186" t="s">
        <v>3</v>
      </c>
      <c r="I150" s="188"/>
      <c r="J150" s="13"/>
      <c r="K150" s="13"/>
      <c r="L150" s="184"/>
      <c r="M150" s="189"/>
      <c r="N150" s="190"/>
      <c r="O150" s="190"/>
      <c r="P150" s="190"/>
      <c r="Q150" s="190"/>
      <c r="R150" s="190"/>
      <c r="S150" s="190"/>
      <c r="T150" s="191"/>
      <c r="U150" s="13"/>
      <c r="V150" s="13"/>
      <c r="W150" s="13"/>
      <c r="X150" s="13"/>
      <c r="Y150" s="13"/>
      <c r="Z150" s="13"/>
      <c r="AA150" s="13"/>
      <c r="AB150" s="13"/>
      <c r="AC150" s="13"/>
      <c r="AD150" s="13"/>
      <c r="AE150" s="13"/>
      <c r="AT150" s="186" t="s">
        <v>144</v>
      </c>
      <c r="AU150" s="186" t="s">
        <v>82</v>
      </c>
      <c r="AV150" s="13" t="s">
        <v>15</v>
      </c>
      <c r="AW150" s="13" t="s">
        <v>33</v>
      </c>
      <c r="AX150" s="13" t="s">
        <v>71</v>
      </c>
      <c r="AY150" s="186" t="s">
        <v>129</v>
      </c>
    </row>
    <row r="151" s="14" customFormat="1">
      <c r="A151" s="14"/>
      <c r="B151" s="192"/>
      <c r="C151" s="14"/>
      <c r="D151" s="185" t="s">
        <v>144</v>
      </c>
      <c r="E151" s="193" t="s">
        <v>3</v>
      </c>
      <c r="F151" s="194" t="s">
        <v>158</v>
      </c>
      <c r="G151" s="14"/>
      <c r="H151" s="195">
        <v>2</v>
      </c>
      <c r="I151" s="196"/>
      <c r="J151" s="14"/>
      <c r="K151" s="14"/>
      <c r="L151" s="192"/>
      <c r="M151" s="197"/>
      <c r="N151" s="198"/>
      <c r="O151" s="198"/>
      <c r="P151" s="198"/>
      <c r="Q151" s="198"/>
      <c r="R151" s="198"/>
      <c r="S151" s="198"/>
      <c r="T151" s="199"/>
      <c r="U151" s="14"/>
      <c r="V151" s="14"/>
      <c r="W151" s="14"/>
      <c r="X151" s="14"/>
      <c r="Y151" s="14"/>
      <c r="Z151" s="14"/>
      <c r="AA151" s="14"/>
      <c r="AB151" s="14"/>
      <c r="AC151" s="14"/>
      <c r="AD151" s="14"/>
      <c r="AE151" s="14"/>
      <c r="AT151" s="193" t="s">
        <v>144</v>
      </c>
      <c r="AU151" s="193" t="s">
        <v>82</v>
      </c>
      <c r="AV151" s="14" t="s">
        <v>79</v>
      </c>
      <c r="AW151" s="14" t="s">
        <v>33</v>
      </c>
      <c r="AX151" s="14" t="s">
        <v>15</v>
      </c>
      <c r="AY151" s="193" t="s">
        <v>129</v>
      </c>
    </row>
    <row r="152" s="12" customFormat="1" ht="22.8" customHeight="1">
      <c r="A152" s="12"/>
      <c r="B152" s="152"/>
      <c r="C152" s="12"/>
      <c r="D152" s="153" t="s">
        <v>70</v>
      </c>
      <c r="E152" s="163" t="s">
        <v>250</v>
      </c>
      <c r="F152" s="163" t="s">
        <v>251</v>
      </c>
      <c r="G152" s="12"/>
      <c r="H152" s="12"/>
      <c r="I152" s="155"/>
      <c r="J152" s="164">
        <f>BK152</f>
        <v>0</v>
      </c>
      <c r="K152" s="12"/>
      <c r="L152" s="152"/>
      <c r="M152" s="157"/>
      <c r="N152" s="158"/>
      <c r="O152" s="158"/>
      <c r="P152" s="159">
        <f>SUM(P153:P167)</f>
        <v>0</v>
      </c>
      <c r="Q152" s="158"/>
      <c r="R152" s="159">
        <f>SUM(R153:R167)</f>
        <v>0</v>
      </c>
      <c r="S152" s="158"/>
      <c r="T152" s="160">
        <f>SUM(T153:T167)</f>
        <v>0</v>
      </c>
      <c r="U152" s="12"/>
      <c r="V152" s="12"/>
      <c r="W152" s="12"/>
      <c r="X152" s="12"/>
      <c r="Y152" s="12"/>
      <c r="Z152" s="12"/>
      <c r="AA152" s="12"/>
      <c r="AB152" s="12"/>
      <c r="AC152" s="12"/>
      <c r="AD152" s="12"/>
      <c r="AE152" s="12"/>
      <c r="AR152" s="153" t="s">
        <v>15</v>
      </c>
      <c r="AT152" s="161" t="s">
        <v>70</v>
      </c>
      <c r="AU152" s="161" t="s">
        <v>15</v>
      </c>
      <c r="AY152" s="153" t="s">
        <v>129</v>
      </c>
      <c r="BK152" s="162">
        <f>SUM(BK153:BK167)</f>
        <v>0</v>
      </c>
    </row>
    <row r="153" s="2" customFormat="1" ht="37.8" customHeight="1">
      <c r="A153" s="39"/>
      <c r="B153" s="165"/>
      <c r="C153" s="166" t="s">
        <v>252</v>
      </c>
      <c r="D153" s="166" t="s">
        <v>132</v>
      </c>
      <c r="E153" s="167" t="s">
        <v>253</v>
      </c>
      <c r="F153" s="168" t="s">
        <v>254</v>
      </c>
      <c r="G153" s="169" t="s">
        <v>255</v>
      </c>
      <c r="H153" s="170">
        <v>12.914999999999999</v>
      </c>
      <c r="I153" s="171"/>
      <c r="J153" s="172">
        <f>ROUND(I153*H153,2)</f>
        <v>0</v>
      </c>
      <c r="K153" s="168" t="s">
        <v>136</v>
      </c>
      <c r="L153" s="40"/>
      <c r="M153" s="173" t="s">
        <v>3</v>
      </c>
      <c r="N153" s="174" t="s">
        <v>43</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85</v>
      </c>
      <c r="AT153" s="177" t="s">
        <v>132</v>
      </c>
      <c r="AU153" s="177" t="s">
        <v>79</v>
      </c>
      <c r="AY153" s="20" t="s">
        <v>129</v>
      </c>
      <c r="BE153" s="178">
        <f>IF(N153="základní",J153,0)</f>
        <v>0</v>
      </c>
      <c r="BF153" s="178">
        <f>IF(N153="snížená",J153,0)</f>
        <v>0</v>
      </c>
      <c r="BG153" s="178">
        <f>IF(N153="zákl. přenesená",J153,0)</f>
        <v>0</v>
      </c>
      <c r="BH153" s="178">
        <f>IF(N153="sníž. přenesená",J153,0)</f>
        <v>0</v>
      </c>
      <c r="BI153" s="178">
        <f>IF(N153="nulová",J153,0)</f>
        <v>0</v>
      </c>
      <c r="BJ153" s="20" t="s">
        <v>79</v>
      </c>
      <c r="BK153" s="178">
        <f>ROUND(I153*H153,2)</f>
        <v>0</v>
      </c>
      <c r="BL153" s="20" t="s">
        <v>85</v>
      </c>
      <c r="BM153" s="177" t="s">
        <v>256</v>
      </c>
    </row>
    <row r="154" s="2" customFormat="1">
      <c r="A154" s="39"/>
      <c r="B154" s="40"/>
      <c r="C154" s="39"/>
      <c r="D154" s="179" t="s">
        <v>138</v>
      </c>
      <c r="E154" s="39"/>
      <c r="F154" s="180" t="s">
        <v>257</v>
      </c>
      <c r="G154" s="39"/>
      <c r="H154" s="39"/>
      <c r="I154" s="181"/>
      <c r="J154" s="39"/>
      <c r="K154" s="39"/>
      <c r="L154" s="40"/>
      <c r="M154" s="182"/>
      <c r="N154" s="183"/>
      <c r="O154" s="73"/>
      <c r="P154" s="73"/>
      <c r="Q154" s="73"/>
      <c r="R154" s="73"/>
      <c r="S154" s="73"/>
      <c r="T154" s="74"/>
      <c r="U154" s="39"/>
      <c r="V154" s="39"/>
      <c r="W154" s="39"/>
      <c r="X154" s="39"/>
      <c r="Y154" s="39"/>
      <c r="Z154" s="39"/>
      <c r="AA154" s="39"/>
      <c r="AB154" s="39"/>
      <c r="AC154" s="39"/>
      <c r="AD154" s="39"/>
      <c r="AE154" s="39"/>
      <c r="AT154" s="20" t="s">
        <v>138</v>
      </c>
      <c r="AU154" s="20" t="s">
        <v>79</v>
      </c>
    </row>
    <row r="155" s="2" customFormat="1" ht="33" customHeight="1">
      <c r="A155" s="39"/>
      <c r="B155" s="165"/>
      <c r="C155" s="166" t="s">
        <v>258</v>
      </c>
      <c r="D155" s="166" t="s">
        <v>132</v>
      </c>
      <c r="E155" s="167" t="s">
        <v>259</v>
      </c>
      <c r="F155" s="168" t="s">
        <v>260</v>
      </c>
      <c r="G155" s="169" t="s">
        <v>255</v>
      </c>
      <c r="H155" s="170">
        <v>12.914999999999999</v>
      </c>
      <c r="I155" s="171"/>
      <c r="J155" s="172">
        <f>ROUND(I155*H155,2)</f>
        <v>0</v>
      </c>
      <c r="K155" s="168" t="s">
        <v>136</v>
      </c>
      <c r="L155" s="40"/>
      <c r="M155" s="173" t="s">
        <v>3</v>
      </c>
      <c r="N155" s="174" t="s">
        <v>43</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85</v>
      </c>
      <c r="AT155" s="177" t="s">
        <v>132</v>
      </c>
      <c r="AU155" s="177" t="s">
        <v>79</v>
      </c>
      <c r="AY155" s="20" t="s">
        <v>129</v>
      </c>
      <c r="BE155" s="178">
        <f>IF(N155="základní",J155,0)</f>
        <v>0</v>
      </c>
      <c r="BF155" s="178">
        <f>IF(N155="snížená",J155,0)</f>
        <v>0</v>
      </c>
      <c r="BG155" s="178">
        <f>IF(N155="zákl. přenesená",J155,0)</f>
        <v>0</v>
      </c>
      <c r="BH155" s="178">
        <f>IF(N155="sníž. přenesená",J155,0)</f>
        <v>0</v>
      </c>
      <c r="BI155" s="178">
        <f>IF(N155="nulová",J155,0)</f>
        <v>0</v>
      </c>
      <c r="BJ155" s="20" t="s">
        <v>79</v>
      </c>
      <c r="BK155" s="178">
        <f>ROUND(I155*H155,2)</f>
        <v>0</v>
      </c>
      <c r="BL155" s="20" t="s">
        <v>85</v>
      </c>
      <c r="BM155" s="177" t="s">
        <v>261</v>
      </c>
    </row>
    <row r="156" s="2" customFormat="1">
      <c r="A156" s="39"/>
      <c r="B156" s="40"/>
      <c r="C156" s="39"/>
      <c r="D156" s="179" t="s">
        <v>138</v>
      </c>
      <c r="E156" s="39"/>
      <c r="F156" s="180" t="s">
        <v>262</v>
      </c>
      <c r="G156" s="39"/>
      <c r="H156" s="39"/>
      <c r="I156" s="181"/>
      <c r="J156" s="39"/>
      <c r="K156" s="39"/>
      <c r="L156" s="40"/>
      <c r="M156" s="182"/>
      <c r="N156" s="183"/>
      <c r="O156" s="73"/>
      <c r="P156" s="73"/>
      <c r="Q156" s="73"/>
      <c r="R156" s="73"/>
      <c r="S156" s="73"/>
      <c r="T156" s="74"/>
      <c r="U156" s="39"/>
      <c r="V156" s="39"/>
      <c r="W156" s="39"/>
      <c r="X156" s="39"/>
      <c r="Y156" s="39"/>
      <c r="Z156" s="39"/>
      <c r="AA156" s="39"/>
      <c r="AB156" s="39"/>
      <c r="AC156" s="39"/>
      <c r="AD156" s="39"/>
      <c r="AE156" s="39"/>
      <c r="AT156" s="20" t="s">
        <v>138</v>
      </c>
      <c r="AU156" s="20" t="s">
        <v>79</v>
      </c>
    </row>
    <row r="157" s="2" customFormat="1" ht="44.25" customHeight="1">
      <c r="A157" s="39"/>
      <c r="B157" s="165"/>
      <c r="C157" s="166" t="s">
        <v>263</v>
      </c>
      <c r="D157" s="166" t="s">
        <v>132</v>
      </c>
      <c r="E157" s="167" t="s">
        <v>264</v>
      </c>
      <c r="F157" s="168" t="s">
        <v>265</v>
      </c>
      <c r="G157" s="169" t="s">
        <v>255</v>
      </c>
      <c r="H157" s="170">
        <v>193.72499999999999</v>
      </c>
      <c r="I157" s="171"/>
      <c r="J157" s="172">
        <f>ROUND(I157*H157,2)</f>
        <v>0</v>
      </c>
      <c r="K157" s="168" t="s">
        <v>136</v>
      </c>
      <c r="L157" s="40"/>
      <c r="M157" s="173" t="s">
        <v>3</v>
      </c>
      <c r="N157" s="174" t="s">
        <v>43</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85</v>
      </c>
      <c r="AT157" s="177" t="s">
        <v>132</v>
      </c>
      <c r="AU157" s="177" t="s">
        <v>79</v>
      </c>
      <c r="AY157" s="20" t="s">
        <v>129</v>
      </c>
      <c r="BE157" s="178">
        <f>IF(N157="základní",J157,0)</f>
        <v>0</v>
      </c>
      <c r="BF157" s="178">
        <f>IF(N157="snížená",J157,0)</f>
        <v>0</v>
      </c>
      <c r="BG157" s="178">
        <f>IF(N157="zákl. přenesená",J157,0)</f>
        <v>0</v>
      </c>
      <c r="BH157" s="178">
        <f>IF(N157="sníž. přenesená",J157,0)</f>
        <v>0</v>
      </c>
      <c r="BI157" s="178">
        <f>IF(N157="nulová",J157,0)</f>
        <v>0</v>
      </c>
      <c r="BJ157" s="20" t="s">
        <v>79</v>
      </c>
      <c r="BK157" s="178">
        <f>ROUND(I157*H157,2)</f>
        <v>0</v>
      </c>
      <c r="BL157" s="20" t="s">
        <v>85</v>
      </c>
      <c r="BM157" s="177" t="s">
        <v>266</v>
      </c>
    </row>
    <row r="158" s="2" customFormat="1">
      <c r="A158" s="39"/>
      <c r="B158" s="40"/>
      <c r="C158" s="39"/>
      <c r="D158" s="179" t="s">
        <v>138</v>
      </c>
      <c r="E158" s="39"/>
      <c r="F158" s="180" t="s">
        <v>267</v>
      </c>
      <c r="G158" s="39"/>
      <c r="H158" s="39"/>
      <c r="I158" s="181"/>
      <c r="J158" s="39"/>
      <c r="K158" s="39"/>
      <c r="L158" s="40"/>
      <c r="M158" s="182"/>
      <c r="N158" s="183"/>
      <c r="O158" s="73"/>
      <c r="P158" s="73"/>
      <c r="Q158" s="73"/>
      <c r="R158" s="73"/>
      <c r="S158" s="73"/>
      <c r="T158" s="74"/>
      <c r="U158" s="39"/>
      <c r="V158" s="39"/>
      <c r="W158" s="39"/>
      <c r="X158" s="39"/>
      <c r="Y158" s="39"/>
      <c r="Z158" s="39"/>
      <c r="AA158" s="39"/>
      <c r="AB158" s="39"/>
      <c r="AC158" s="39"/>
      <c r="AD158" s="39"/>
      <c r="AE158" s="39"/>
      <c r="AT158" s="20" t="s">
        <v>138</v>
      </c>
      <c r="AU158" s="20" t="s">
        <v>79</v>
      </c>
    </row>
    <row r="159" s="14" customFormat="1">
      <c r="A159" s="14"/>
      <c r="B159" s="192"/>
      <c r="C159" s="14"/>
      <c r="D159" s="185" t="s">
        <v>144</v>
      </c>
      <c r="E159" s="14"/>
      <c r="F159" s="194" t="s">
        <v>268</v>
      </c>
      <c r="G159" s="14"/>
      <c r="H159" s="195">
        <v>193.72499999999999</v>
      </c>
      <c r="I159" s="196"/>
      <c r="J159" s="14"/>
      <c r="K159" s="14"/>
      <c r="L159" s="192"/>
      <c r="M159" s="197"/>
      <c r="N159" s="198"/>
      <c r="O159" s="198"/>
      <c r="P159" s="198"/>
      <c r="Q159" s="198"/>
      <c r="R159" s="198"/>
      <c r="S159" s="198"/>
      <c r="T159" s="199"/>
      <c r="U159" s="14"/>
      <c r="V159" s="14"/>
      <c r="W159" s="14"/>
      <c r="X159" s="14"/>
      <c r="Y159" s="14"/>
      <c r="Z159" s="14"/>
      <c r="AA159" s="14"/>
      <c r="AB159" s="14"/>
      <c r="AC159" s="14"/>
      <c r="AD159" s="14"/>
      <c r="AE159" s="14"/>
      <c r="AT159" s="193" t="s">
        <v>144</v>
      </c>
      <c r="AU159" s="193" t="s">
        <v>79</v>
      </c>
      <c r="AV159" s="14" t="s">
        <v>79</v>
      </c>
      <c r="AW159" s="14" t="s">
        <v>4</v>
      </c>
      <c r="AX159" s="14" t="s">
        <v>15</v>
      </c>
      <c r="AY159" s="193" t="s">
        <v>129</v>
      </c>
    </row>
    <row r="160" s="2" customFormat="1" ht="44.25" customHeight="1">
      <c r="A160" s="39"/>
      <c r="B160" s="165"/>
      <c r="C160" s="166" t="s">
        <v>269</v>
      </c>
      <c r="D160" s="166" t="s">
        <v>132</v>
      </c>
      <c r="E160" s="167" t="s">
        <v>270</v>
      </c>
      <c r="F160" s="168" t="s">
        <v>271</v>
      </c>
      <c r="G160" s="169" t="s">
        <v>255</v>
      </c>
      <c r="H160" s="170">
        <v>0.052999999999999998</v>
      </c>
      <c r="I160" s="171"/>
      <c r="J160" s="172">
        <f>ROUND(I160*H160,2)</f>
        <v>0</v>
      </c>
      <c r="K160" s="168" t="s">
        <v>136</v>
      </c>
      <c r="L160" s="40"/>
      <c r="M160" s="173" t="s">
        <v>3</v>
      </c>
      <c r="N160" s="174" t="s">
        <v>43</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85</v>
      </c>
      <c r="AT160" s="177" t="s">
        <v>132</v>
      </c>
      <c r="AU160" s="177" t="s">
        <v>79</v>
      </c>
      <c r="AY160" s="20" t="s">
        <v>129</v>
      </c>
      <c r="BE160" s="178">
        <f>IF(N160="základní",J160,0)</f>
        <v>0</v>
      </c>
      <c r="BF160" s="178">
        <f>IF(N160="snížená",J160,0)</f>
        <v>0</v>
      </c>
      <c r="BG160" s="178">
        <f>IF(N160="zákl. přenesená",J160,0)</f>
        <v>0</v>
      </c>
      <c r="BH160" s="178">
        <f>IF(N160="sníž. přenesená",J160,0)</f>
        <v>0</v>
      </c>
      <c r="BI160" s="178">
        <f>IF(N160="nulová",J160,0)</f>
        <v>0</v>
      </c>
      <c r="BJ160" s="20" t="s">
        <v>79</v>
      </c>
      <c r="BK160" s="178">
        <f>ROUND(I160*H160,2)</f>
        <v>0</v>
      </c>
      <c r="BL160" s="20" t="s">
        <v>85</v>
      </c>
      <c r="BM160" s="177" t="s">
        <v>272</v>
      </c>
    </row>
    <row r="161" s="2" customFormat="1">
      <c r="A161" s="39"/>
      <c r="B161" s="40"/>
      <c r="C161" s="39"/>
      <c r="D161" s="179" t="s">
        <v>138</v>
      </c>
      <c r="E161" s="39"/>
      <c r="F161" s="180" t="s">
        <v>273</v>
      </c>
      <c r="G161" s="39"/>
      <c r="H161" s="39"/>
      <c r="I161" s="181"/>
      <c r="J161" s="39"/>
      <c r="K161" s="39"/>
      <c r="L161" s="40"/>
      <c r="M161" s="182"/>
      <c r="N161" s="183"/>
      <c r="O161" s="73"/>
      <c r="P161" s="73"/>
      <c r="Q161" s="73"/>
      <c r="R161" s="73"/>
      <c r="S161" s="73"/>
      <c r="T161" s="74"/>
      <c r="U161" s="39"/>
      <c r="V161" s="39"/>
      <c r="W161" s="39"/>
      <c r="X161" s="39"/>
      <c r="Y161" s="39"/>
      <c r="Z161" s="39"/>
      <c r="AA161" s="39"/>
      <c r="AB161" s="39"/>
      <c r="AC161" s="39"/>
      <c r="AD161" s="39"/>
      <c r="AE161" s="39"/>
      <c r="AT161" s="20" t="s">
        <v>138</v>
      </c>
      <c r="AU161" s="20" t="s">
        <v>79</v>
      </c>
    </row>
    <row r="162" s="2" customFormat="1" ht="37.8" customHeight="1">
      <c r="A162" s="39"/>
      <c r="B162" s="165"/>
      <c r="C162" s="166" t="s">
        <v>274</v>
      </c>
      <c r="D162" s="166" t="s">
        <v>132</v>
      </c>
      <c r="E162" s="167" t="s">
        <v>275</v>
      </c>
      <c r="F162" s="168" t="s">
        <v>276</v>
      </c>
      <c r="G162" s="169" t="s">
        <v>255</v>
      </c>
      <c r="H162" s="170">
        <v>1.7070000000000001</v>
      </c>
      <c r="I162" s="171"/>
      <c r="J162" s="172">
        <f>ROUND(I162*H162,2)</f>
        <v>0</v>
      </c>
      <c r="K162" s="168" t="s">
        <v>136</v>
      </c>
      <c r="L162" s="40"/>
      <c r="M162" s="173" t="s">
        <v>3</v>
      </c>
      <c r="N162" s="174" t="s">
        <v>43</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85</v>
      </c>
      <c r="AT162" s="177" t="s">
        <v>132</v>
      </c>
      <c r="AU162" s="177" t="s">
        <v>79</v>
      </c>
      <c r="AY162" s="20" t="s">
        <v>129</v>
      </c>
      <c r="BE162" s="178">
        <f>IF(N162="základní",J162,0)</f>
        <v>0</v>
      </c>
      <c r="BF162" s="178">
        <f>IF(N162="snížená",J162,0)</f>
        <v>0</v>
      </c>
      <c r="BG162" s="178">
        <f>IF(N162="zákl. přenesená",J162,0)</f>
        <v>0</v>
      </c>
      <c r="BH162" s="178">
        <f>IF(N162="sníž. přenesená",J162,0)</f>
        <v>0</v>
      </c>
      <c r="BI162" s="178">
        <f>IF(N162="nulová",J162,0)</f>
        <v>0</v>
      </c>
      <c r="BJ162" s="20" t="s">
        <v>79</v>
      </c>
      <c r="BK162" s="178">
        <f>ROUND(I162*H162,2)</f>
        <v>0</v>
      </c>
      <c r="BL162" s="20" t="s">
        <v>85</v>
      </c>
      <c r="BM162" s="177" t="s">
        <v>277</v>
      </c>
    </row>
    <row r="163" s="2" customFormat="1">
      <c r="A163" s="39"/>
      <c r="B163" s="40"/>
      <c r="C163" s="39"/>
      <c r="D163" s="179" t="s">
        <v>138</v>
      </c>
      <c r="E163" s="39"/>
      <c r="F163" s="180" t="s">
        <v>278</v>
      </c>
      <c r="G163" s="39"/>
      <c r="H163" s="39"/>
      <c r="I163" s="181"/>
      <c r="J163" s="39"/>
      <c r="K163" s="39"/>
      <c r="L163" s="40"/>
      <c r="M163" s="182"/>
      <c r="N163" s="183"/>
      <c r="O163" s="73"/>
      <c r="P163" s="73"/>
      <c r="Q163" s="73"/>
      <c r="R163" s="73"/>
      <c r="S163" s="73"/>
      <c r="T163" s="74"/>
      <c r="U163" s="39"/>
      <c r="V163" s="39"/>
      <c r="W163" s="39"/>
      <c r="X163" s="39"/>
      <c r="Y163" s="39"/>
      <c r="Z163" s="39"/>
      <c r="AA163" s="39"/>
      <c r="AB163" s="39"/>
      <c r="AC163" s="39"/>
      <c r="AD163" s="39"/>
      <c r="AE163" s="39"/>
      <c r="AT163" s="20" t="s">
        <v>138</v>
      </c>
      <c r="AU163" s="20" t="s">
        <v>79</v>
      </c>
    </row>
    <row r="164" s="2" customFormat="1" ht="44.25" customHeight="1">
      <c r="A164" s="39"/>
      <c r="B164" s="165"/>
      <c r="C164" s="166" t="s">
        <v>279</v>
      </c>
      <c r="D164" s="166" t="s">
        <v>132</v>
      </c>
      <c r="E164" s="167" t="s">
        <v>280</v>
      </c>
      <c r="F164" s="168" t="s">
        <v>281</v>
      </c>
      <c r="G164" s="169" t="s">
        <v>255</v>
      </c>
      <c r="H164" s="170">
        <v>1.0640000000000001</v>
      </c>
      <c r="I164" s="171"/>
      <c r="J164" s="172">
        <f>ROUND(I164*H164,2)</f>
        <v>0</v>
      </c>
      <c r="K164" s="168" t="s">
        <v>136</v>
      </c>
      <c r="L164" s="40"/>
      <c r="M164" s="173" t="s">
        <v>3</v>
      </c>
      <c r="N164" s="174" t="s">
        <v>43</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85</v>
      </c>
      <c r="AT164" s="177" t="s">
        <v>132</v>
      </c>
      <c r="AU164" s="177" t="s">
        <v>79</v>
      </c>
      <c r="AY164" s="20" t="s">
        <v>129</v>
      </c>
      <c r="BE164" s="178">
        <f>IF(N164="základní",J164,0)</f>
        <v>0</v>
      </c>
      <c r="BF164" s="178">
        <f>IF(N164="snížená",J164,0)</f>
        <v>0</v>
      </c>
      <c r="BG164" s="178">
        <f>IF(N164="zákl. přenesená",J164,0)</f>
        <v>0</v>
      </c>
      <c r="BH164" s="178">
        <f>IF(N164="sníž. přenesená",J164,0)</f>
        <v>0</v>
      </c>
      <c r="BI164" s="178">
        <f>IF(N164="nulová",J164,0)</f>
        <v>0</v>
      </c>
      <c r="BJ164" s="20" t="s">
        <v>79</v>
      </c>
      <c r="BK164" s="178">
        <f>ROUND(I164*H164,2)</f>
        <v>0</v>
      </c>
      <c r="BL164" s="20" t="s">
        <v>85</v>
      </c>
      <c r="BM164" s="177" t="s">
        <v>282</v>
      </c>
    </row>
    <row r="165" s="2" customFormat="1">
      <c r="A165" s="39"/>
      <c r="B165" s="40"/>
      <c r="C165" s="39"/>
      <c r="D165" s="179" t="s">
        <v>138</v>
      </c>
      <c r="E165" s="39"/>
      <c r="F165" s="180" t="s">
        <v>283</v>
      </c>
      <c r="G165" s="39"/>
      <c r="H165" s="39"/>
      <c r="I165" s="181"/>
      <c r="J165" s="39"/>
      <c r="K165" s="39"/>
      <c r="L165" s="40"/>
      <c r="M165" s="182"/>
      <c r="N165" s="183"/>
      <c r="O165" s="73"/>
      <c r="P165" s="73"/>
      <c r="Q165" s="73"/>
      <c r="R165" s="73"/>
      <c r="S165" s="73"/>
      <c r="T165" s="74"/>
      <c r="U165" s="39"/>
      <c r="V165" s="39"/>
      <c r="W165" s="39"/>
      <c r="X165" s="39"/>
      <c r="Y165" s="39"/>
      <c r="Z165" s="39"/>
      <c r="AA165" s="39"/>
      <c r="AB165" s="39"/>
      <c r="AC165" s="39"/>
      <c r="AD165" s="39"/>
      <c r="AE165" s="39"/>
      <c r="AT165" s="20" t="s">
        <v>138</v>
      </c>
      <c r="AU165" s="20" t="s">
        <v>79</v>
      </c>
    </row>
    <row r="166" s="2" customFormat="1" ht="44.25" customHeight="1">
      <c r="A166" s="39"/>
      <c r="B166" s="165"/>
      <c r="C166" s="166" t="s">
        <v>284</v>
      </c>
      <c r="D166" s="166" t="s">
        <v>132</v>
      </c>
      <c r="E166" s="167" t="s">
        <v>285</v>
      </c>
      <c r="F166" s="168" t="s">
        <v>286</v>
      </c>
      <c r="G166" s="169" t="s">
        <v>255</v>
      </c>
      <c r="H166" s="170">
        <v>10.092000000000001</v>
      </c>
      <c r="I166" s="171"/>
      <c r="J166" s="172">
        <f>ROUND(I166*H166,2)</f>
        <v>0</v>
      </c>
      <c r="K166" s="168" t="s">
        <v>136</v>
      </c>
      <c r="L166" s="40"/>
      <c r="M166" s="173" t="s">
        <v>3</v>
      </c>
      <c r="N166" s="174" t="s">
        <v>43</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85</v>
      </c>
      <c r="AT166" s="177" t="s">
        <v>132</v>
      </c>
      <c r="AU166" s="177" t="s">
        <v>79</v>
      </c>
      <c r="AY166" s="20" t="s">
        <v>129</v>
      </c>
      <c r="BE166" s="178">
        <f>IF(N166="základní",J166,0)</f>
        <v>0</v>
      </c>
      <c r="BF166" s="178">
        <f>IF(N166="snížená",J166,0)</f>
        <v>0</v>
      </c>
      <c r="BG166" s="178">
        <f>IF(N166="zákl. přenesená",J166,0)</f>
        <v>0</v>
      </c>
      <c r="BH166" s="178">
        <f>IF(N166="sníž. přenesená",J166,0)</f>
        <v>0</v>
      </c>
      <c r="BI166" s="178">
        <f>IF(N166="nulová",J166,0)</f>
        <v>0</v>
      </c>
      <c r="BJ166" s="20" t="s">
        <v>79</v>
      </c>
      <c r="BK166" s="178">
        <f>ROUND(I166*H166,2)</f>
        <v>0</v>
      </c>
      <c r="BL166" s="20" t="s">
        <v>85</v>
      </c>
      <c r="BM166" s="177" t="s">
        <v>287</v>
      </c>
    </row>
    <row r="167" s="2" customFormat="1">
      <c r="A167" s="39"/>
      <c r="B167" s="40"/>
      <c r="C167" s="39"/>
      <c r="D167" s="179" t="s">
        <v>138</v>
      </c>
      <c r="E167" s="39"/>
      <c r="F167" s="180" t="s">
        <v>288</v>
      </c>
      <c r="G167" s="39"/>
      <c r="H167" s="39"/>
      <c r="I167" s="181"/>
      <c r="J167" s="39"/>
      <c r="K167" s="39"/>
      <c r="L167" s="40"/>
      <c r="M167" s="182"/>
      <c r="N167" s="183"/>
      <c r="O167" s="73"/>
      <c r="P167" s="73"/>
      <c r="Q167" s="73"/>
      <c r="R167" s="73"/>
      <c r="S167" s="73"/>
      <c r="T167" s="74"/>
      <c r="U167" s="39"/>
      <c r="V167" s="39"/>
      <c r="W167" s="39"/>
      <c r="X167" s="39"/>
      <c r="Y167" s="39"/>
      <c r="Z167" s="39"/>
      <c r="AA167" s="39"/>
      <c r="AB167" s="39"/>
      <c r="AC167" s="39"/>
      <c r="AD167" s="39"/>
      <c r="AE167" s="39"/>
      <c r="AT167" s="20" t="s">
        <v>138</v>
      </c>
      <c r="AU167" s="20" t="s">
        <v>79</v>
      </c>
    </row>
    <row r="168" s="12" customFormat="1" ht="22.8" customHeight="1">
      <c r="A168" s="12"/>
      <c r="B168" s="152"/>
      <c r="C168" s="12"/>
      <c r="D168" s="153" t="s">
        <v>70</v>
      </c>
      <c r="E168" s="163" t="s">
        <v>289</v>
      </c>
      <c r="F168" s="163" t="s">
        <v>290</v>
      </c>
      <c r="G168" s="12"/>
      <c r="H168" s="12"/>
      <c r="I168" s="155"/>
      <c r="J168" s="164">
        <f>BK168</f>
        <v>0</v>
      </c>
      <c r="K168" s="12"/>
      <c r="L168" s="152"/>
      <c r="M168" s="157"/>
      <c r="N168" s="158"/>
      <c r="O168" s="158"/>
      <c r="P168" s="159">
        <f>SUM(P169:P170)</f>
        <v>0</v>
      </c>
      <c r="Q168" s="158"/>
      <c r="R168" s="159">
        <f>SUM(R169:R170)</f>
        <v>0</v>
      </c>
      <c r="S168" s="158"/>
      <c r="T168" s="160">
        <f>SUM(T169:T170)</f>
        <v>0</v>
      </c>
      <c r="U168" s="12"/>
      <c r="V168" s="12"/>
      <c r="W168" s="12"/>
      <c r="X168" s="12"/>
      <c r="Y168" s="12"/>
      <c r="Z168" s="12"/>
      <c r="AA168" s="12"/>
      <c r="AB168" s="12"/>
      <c r="AC168" s="12"/>
      <c r="AD168" s="12"/>
      <c r="AE168" s="12"/>
      <c r="AR168" s="153" t="s">
        <v>15</v>
      </c>
      <c r="AT168" s="161" t="s">
        <v>70</v>
      </c>
      <c r="AU168" s="161" t="s">
        <v>15</v>
      </c>
      <c r="AY168" s="153" t="s">
        <v>129</v>
      </c>
      <c r="BK168" s="162">
        <f>SUM(BK169:BK170)</f>
        <v>0</v>
      </c>
    </row>
    <row r="169" s="2" customFormat="1" ht="55.5" customHeight="1">
      <c r="A169" s="39"/>
      <c r="B169" s="165"/>
      <c r="C169" s="166" t="s">
        <v>291</v>
      </c>
      <c r="D169" s="166" t="s">
        <v>132</v>
      </c>
      <c r="E169" s="167" t="s">
        <v>292</v>
      </c>
      <c r="F169" s="168" t="s">
        <v>293</v>
      </c>
      <c r="G169" s="169" t="s">
        <v>255</v>
      </c>
      <c r="H169" s="170">
        <v>0.050000000000000003</v>
      </c>
      <c r="I169" s="171"/>
      <c r="J169" s="172">
        <f>ROUND(I169*H169,2)</f>
        <v>0</v>
      </c>
      <c r="K169" s="168" t="s">
        <v>136</v>
      </c>
      <c r="L169" s="40"/>
      <c r="M169" s="173" t="s">
        <v>3</v>
      </c>
      <c r="N169" s="174" t="s">
        <v>43</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85</v>
      </c>
      <c r="AT169" s="177" t="s">
        <v>132</v>
      </c>
      <c r="AU169" s="177" t="s">
        <v>79</v>
      </c>
      <c r="AY169" s="20" t="s">
        <v>129</v>
      </c>
      <c r="BE169" s="178">
        <f>IF(N169="základní",J169,0)</f>
        <v>0</v>
      </c>
      <c r="BF169" s="178">
        <f>IF(N169="snížená",J169,0)</f>
        <v>0</v>
      </c>
      <c r="BG169" s="178">
        <f>IF(N169="zákl. přenesená",J169,0)</f>
        <v>0</v>
      </c>
      <c r="BH169" s="178">
        <f>IF(N169="sníž. přenesená",J169,0)</f>
        <v>0</v>
      </c>
      <c r="BI169" s="178">
        <f>IF(N169="nulová",J169,0)</f>
        <v>0</v>
      </c>
      <c r="BJ169" s="20" t="s">
        <v>79</v>
      </c>
      <c r="BK169" s="178">
        <f>ROUND(I169*H169,2)</f>
        <v>0</v>
      </c>
      <c r="BL169" s="20" t="s">
        <v>85</v>
      </c>
      <c r="BM169" s="177" t="s">
        <v>294</v>
      </c>
    </row>
    <row r="170" s="2" customFormat="1">
      <c r="A170" s="39"/>
      <c r="B170" s="40"/>
      <c r="C170" s="39"/>
      <c r="D170" s="179" t="s">
        <v>138</v>
      </c>
      <c r="E170" s="39"/>
      <c r="F170" s="180" t="s">
        <v>295</v>
      </c>
      <c r="G170" s="39"/>
      <c r="H170" s="39"/>
      <c r="I170" s="181"/>
      <c r="J170" s="39"/>
      <c r="K170" s="39"/>
      <c r="L170" s="40"/>
      <c r="M170" s="182"/>
      <c r="N170" s="183"/>
      <c r="O170" s="73"/>
      <c r="P170" s="73"/>
      <c r="Q170" s="73"/>
      <c r="R170" s="73"/>
      <c r="S170" s="73"/>
      <c r="T170" s="74"/>
      <c r="U170" s="39"/>
      <c r="V170" s="39"/>
      <c r="W170" s="39"/>
      <c r="X170" s="39"/>
      <c r="Y170" s="39"/>
      <c r="Z170" s="39"/>
      <c r="AA170" s="39"/>
      <c r="AB170" s="39"/>
      <c r="AC170" s="39"/>
      <c r="AD170" s="39"/>
      <c r="AE170" s="39"/>
      <c r="AT170" s="20" t="s">
        <v>138</v>
      </c>
      <c r="AU170" s="20" t="s">
        <v>79</v>
      </c>
    </row>
    <row r="171" s="12" customFormat="1" ht="25.92" customHeight="1">
      <c r="A171" s="12"/>
      <c r="B171" s="152"/>
      <c r="C171" s="12"/>
      <c r="D171" s="153" t="s">
        <v>70</v>
      </c>
      <c r="E171" s="154" t="s">
        <v>296</v>
      </c>
      <c r="F171" s="154" t="s">
        <v>297</v>
      </c>
      <c r="G171" s="12"/>
      <c r="H171" s="12"/>
      <c r="I171" s="155"/>
      <c r="J171" s="156">
        <f>BK171</f>
        <v>0</v>
      </c>
      <c r="K171" s="12"/>
      <c r="L171" s="152"/>
      <c r="M171" s="157"/>
      <c r="N171" s="158"/>
      <c r="O171" s="158"/>
      <c r="P171" s="159">
        <f>P172+P341+P401+P405+P433+P446</f>
        <v>0</v>
      </c>
      <c r="Q171" s="158"/>
      <c r="R171" s="159">
        <f>R172+R341+R401+R405+R433+R446</f>
        <v>3.6830246</v>
      </c>
      <c r="S171" s="158"/>
      <c r="T171" s="160">
        <f>T172+T341+T401+T405+T433+T446</f>
        <v>12.862949999999998</v>
      </c>
      <c r="U171" s="12"/>
      <c r="V171" s="12"/>
      <c r="W171" s="12"/>
      <c r="X171" s="12"/>
      <c r="Y171" s="12"/>
      <c r="Z171" s="12"/>
      <c r="AA171" s="12"/>
      <c r="AB171" s="12"/>
      <c r="AC171" s="12"/>
      <c r="AD171" s="12"/>
      <c r="AE171" s="12"/>
      <c r="AR171" s="153" t="s">
        <v>79</v>
      </c>
      <c r="AT171" s="161" t="s">
        <v>70</v>
      </c>
      <c r="AU171" s="161" t="s">
        <v>71</v>
      </c>
      <c r="AY171" s="153" t="s">
        <v>129</v>
      </c>
      <c r="BK171" s="162">
        <f>BK172+BK341+BK401+BK405+BK433+BK446</f>
        <v>0</v>
      </c>
    </row>
    <row r="172" s="12" customFormat="1" ht="22.8" customHeight="1">
      <c r="A172" s="12"/>
      <c r="B172" s="152"/>
      <c r="C172" s="12"/>
      <c r="D172" s="153" t="s">
        <v>70</v>
      </c>
      <c r="E172" s="163" t="s">
        <v>298</v>
      </c>
      <c r="F172" s="163" t="s">
        <v>299</v>
      </c>
      <c r="G172" s="12"/>
      <c r="H172" s="12"/>
      <c r="I172" s="155"/>
      <c r="J172" s="164">
        <f>BK172</f>
        <v>0</v>
      </c>
      <c r="K172" s="12"/>
      <c r="L172" s="152"/>
      <c r="M172" s="157"/>
      <c r="N172" s="158"/>
      <c r="O172" s="158"/>
      <c r="P172" s="159">
        <f>SUM(P173:P340)</f>
        <v>0</v>
      </c>
      <c r="Q172" s="158"/>
      <c r="R172" s="159">
        <f>SUM(R173:R340)</f>
        <v>0.53557792000000004</v>
      </c>
      <c r="S172" s="158"/>
      <c r="T172" s="160">
        <f>SUM(T173:T340)</f>
        <v>1.0642</v>
      </c>
      <c r="U172" s="12"/>
      <c r="V172" s="12"/>
      <c r="W172" s="12"/>
      <c r="X172" s="12"/>
      <c r="Y172" s="12"/>
      <c r="Z172" s="12"/>
      <c r="AA172" s="12"/>
      <c r="AB172" s="12"/>
      <c r="AC172" s="12"/>
      <c r="AD172" s="12"/>
      <c r="AE172" s="12"/>
      <c r="AR172" s="153" t="s">
        <v>79</v>
      </c>
      <c r="AT172" s="161" t="s">
        <v>70</v>
      </c>
      <c r="AU172" s="161" t="s">
        <v>15</v>
      </c>
      <c r="AY172" s="153" t="s">
        <v>129</v>
      </c>
      <c r="BK172" s="162">
        <f>SUM(BK173:BK340)</f>
        <v>0</v>
      </c>
    </row>
    <row r="173" s="2" customFormat="1" ht="49.05" customHeight="1">
      <c r="A173" s="39"/>
      <c r="B173" s="165"/>
      <c r="C173" s="166" t="s">
        <v>300</v>
      </c>
      <c r="D173" s="166" t="s">
        <v>132</v>
      </c>
      <c r="E173" s="167" t="s">
        <v>301</v>
      </c>
      <c r="F173" s="168" t="s">
        <v>302</v>
      </c>
      <c r="G173" s="169" t="s">
        <v>135</v>
      </c>
      <c r="H173" s="170">
        <v>156.5</v>
      </c>
      <c r="I173" s="171"/>
      <c r="J173" s="172">
        <f>ROUND(I173*H173,2)</f>
        <v>0</v>
      </c>
      <c r="K173" s="168" t="s">
        <v>136</v>
      </c>
      <c r="L173" s="40"/>
      <c r="M173" s="173" t="s">
        <v>3</v>
      </c>
      <c r="N173" s="174" t="s">
        <v>43</v>
      </c>
      <c r="O173" s="73"/>
      <c r="P173" s="175">
        <f>O173*H173</f>
        <v>0</v>
      </c>
      <c r="Q173" s="175">
        <v>0</v>
      </c>
      <c r="R173" s="175">
        <f>Q173*H173</f>
        <v>0</v>
      </c>
      <c r="S173" s="175">
        <v>0.0035999999999999999</v>
      </c>
      <c r="T173" s="176">
        <f>S173*H173</f>
        <v>0.56340000000000001</v>
      </c>
      <c r="U173" s="39"/>
      <c r="V173" s="39"/>
      <c r="W173" s="39"/>
      <c r="X173" s="39"/>
      <c r="Y173" s="39"/>
      <c r="Z173" s="39"/>
      <c r="AA173" s="39"/>
      <c r="AB173" s="39"/>
      <c r="AC173" s="39"/>
      <c r="AD173" s="39"/>
      <c r="AE173" s="39"/>
      <c r="AR173" s="177" t="s">
        <v>219</v>
      </c>
      <c r="AT173" s="177" t="s">
        <v>132</v>
      </c>
      <c r="AU173" s="177" t="s">
        <v>79</v>
      </c>
      <c r="AY173" s="20" t="s">
        <v>129</v>
      </c>
      <c r="BE173" s="178">
        <f>IF(N173="základní",J173,0)</f>
        <v>0</v>
      </c>
      <c r="BF173" s="178">
        <f>IF(N173="snížená",J173,0)</f>
        <v>0</v>
      </c>
      <c r="BG173" s="178">
        <f>IF(N173="zákl. přenesená",J173,0)</f>
        <v>0</v>
      </c>
      <c r="BH173" s="178">
        <f>IF(N173="sníž. přenesená",J173,0)</f>
        <v>0</v>
      </c>
      <c r="BI173" s="178">
        <f>IF(N173="nulová",J173,0)</f>
        <v>0</v>
      </c>
      <c r="BJ173" s="20" t="s">
        <v>79</v>
      </c>
      <c r="BK173" s="178">
        <f>ROUND(I173*H173,2)</f>
        <v>0</v>
      </c>
      <c r="BL173" s="20" t="s">
        <v>219</v>
      </c>
      <c r="BM173" s="177" t="s">
        <v>303</v>
      </c>
    </row>
    <row r="174" s="2" customFormat="1">
      <c r="A174" s="39"/>
      <c r="B174" s="40"/>
      <c r="C174" s="39"/>
      <c r="D174" s="179" t="s">
        <v>138</v>
      </c>
      <c r="E174" s="39"/>
      <c r="F174" s="180" t="s">
        <v>304</v>
      </c>
      <c r="G174" s="39"/>
      <c r="H174" s="39"/>
      <c r="I174" s="181"/>
      <c r="J174" s="39"/>
      <c r="K174" s="39"/>
      <c r="L174" s="40"/>
      <c r="M174" s="182"/>
      <c r="N174" s="183"/>
      <c r="O174" s="73"/>
      <c r="P174" s="73"/>
      <c r="Q174" s="73"/>
      <c r="R174" s="73"/>
      <c r="S174" s="73"/>
      <c r="T174" s="74"/>
      <c r="U174" s="39"/>
      <c r="V174" s="39"/>
      <c r="W174" s="39"/>
      <c r="X174" s="39"/>
      <c r="Y174" s="39"/>
      <c r="Z174" s="39"/>
      <c r="AA174" s="39"/>
      <c r="AB174" s="39"/>
      <c r="AC174" s="39"/>
      <c r="AD174" s="39"/>
      <c r="AE174" s="39"/>
      <c r="AT174" s="20" t="s">
        <v>138</v>
      </c>
      <c r="AU174" s="20" t="s">
        <v>79</v>
      </c>
    </row>
    <row r="175" s="13" customFormat="1">
      <c r="A175" s="13"/>
      <c r="B175" s="184"/>
      <c r="C175" s="13"/>
      <c r="D175" s="185" t="s">
        <v>144</v>
      </c>
      <c r="E175" s="186" t="s">
        <v>3</v>
      </c>
      <c r="F175" s="187" t="s">
        <v>305</v>
      </c>
      <c r="G175" s="13"/>
      <c r="H175" s="186" t="s">
        <v>3</v>
      </c>
      <c r="I175" s="188"/>
      <c r="J175" s="13"/>
      <c r="K175" s="13"/>
      <c r="L175" s="184"/>
      <c r="M175" s="189"/>
      <c r="N175" s="190"/>
      <c r="O175" s="190"/>
      <c r="P175" s="190"/>
      <c r="Q175" s="190"/>
      <c r="R175" s="190"/>
      <c r="S175" s="190"/>
      <c r="T175" s="191"/>
      <c r="U175" s="13"/>
      <c r="V175" s="13"/>
      <c r="W175" s="13"/>
      <c r="X175" s="13"/>
      <c r="Y175" s="13"/>
      <c r="Z175" s="13"/>
      <c r="AA175" s="13"/>
      <c r="AB175" s="13"/>
      <c r="AC175" s="13"/>
      <c r="AD175" s="13"/>
      <c r="AE175" s="13"/>
      <c r="AT175" s="186" t="s">
        <v>144</v>
      </c>
      <c r="AU175" s="186" t="s">
        <v>79</v>
      </c>
      <c r="AV175" s="13" t="s">
        <v>15</v>
      </c>
      <c r="AW175" s="13" t="s">
        <v>33</v>
      </c>
      <c r="AX175" s="13" t="s">
        <v>71</v>
      </c>
      <c r="AY175" s="186" t="s">
        <v>129</v>
      </c>
    </row>
    <row r="176" s="14" customFormat="1">
      <c r="A176" s="14"/>
      <c r="B176" s="192"/>
      <c r="C176" s="14"/>
      <c r="D176" s="185" t="s">
        <v>144</v>
      </c>
      <c r="E176" s="193" t="s">
        <v>3</v>
      </c>
      <c r="F176" s="194" t="s">
        <v>306</v>
      </c>
      <c r="G176" s="14"/>
      <c r="H176" s="195">
        <v>113.8</v>
      </c>
      <c r="I176" s="196"/>
      <c r="J176" s="14"/>
      <c r="K176" s="14"/>
      <c r="L176" s="192"/>
      <c r="M176" s="197"/>
      <c r="N176" s="198"/>
      <c r="O176" s="198"/>
      <c r="P176" s="198"/>
      <c r="Q176" s="198"/>
      <c r="R176" s="198"/>
      <c r="S176" s="198"/>
      <c r="T176" s="199"/>
      <c r="U176" s="14"/>
      <c r="V176" s="14"/>
      <c r="W176" s="14"/>
      <c r="X176" s="14"/>
      <c r="Y176" s="14"/>
      <c r="Z176" s="14"/>
      <c r="AA176" s="14"/>
      <c r="AB176" s="14"/>
      <c r="AC176" s="14"/>
      <c r="AD176" s="14"/>
      <c r="AE176" s="14"/>
      <c r="AT176" s="193" t="s">
        <v>144</v>
      </c>
      <c r="AU176" s="193" t="s">
        <v>79</v>
      </c>
      <c r="AV176" s="14" t="s">
        <v>79</v>
      </c>
      <c r="AW176" s="14" t="s">
        <v>33</v>
      </c>
      <c r="AX176" s="14" t="s">
        <v>71</v>
      </c>
      <c r="AY176" s="193" t="s">
        <v>129</v>
      </c>
    </row>
    <row r="177" s="13" customFormat="1">
      <c r="A177" s="13"/>
      <c r="B177" s="184"/>
      <c r="C177" s="13"/>
      <c r="D177" s="185" t="s">
        <v>144</v>
      </c>
      <c r="E177" s="186" t="s">
        <v>3</v>
      </c>
      <c r="F177" s="187" t="s">
        <v>307</v>
      </c>
      <c r="G177" s="13"/>
      <c r="H177" s="186" t="s">
        <v>3</v>
      </c>
      <c r="I177" s="188"/>
      <c r="J177" s="13"/>
      <c r="K177" s="13"/>
      <c r="L177" s="184"/>
      <c r="M177" s="189"/>
      <c r="N177" s="190"/>
      <c r="O177" s="190"/>
      <c r="P177" s="190"/>
      <c r="Q177" s="190"/>
      <c r="R177" s="190"/>
      <c r="S177" s="190"/>
      <c r="T177" s="191"/>
      <c r="U177" s="13"/>
      <c r="V177" s="13"/>
      <c r="W177" s="13"/>
      <c r="X177" s="13"/>
      <c r="Y177" s="13"/>
      <c r="Z177" s="13"/>
      <c r="AA177" s="13"/>
      <c r="AB177" s="13"/>
      <c r="AC177" s="13"/>
      <c r="AD177" s="13"/>
      <c r="AE177" s="13"/>
      <c r="AT177" s="186" t="s">
        <v>144</v>
      </c>
      <c r="AU177" s="186" t="s">
        <v>79</v>
      </c>
      <c r="AV177" s="13" t="s">
        <v>15</v>
      </c>
      <c r="AW177" s="13" t="s">
        <v>33</v>
      </c>
      <c r="AX177" s="13" t="s">
        <v>71</v>
      </c>
      <c r="AY177" s="186" t="s">
        <v>129</v>
      </c>
    </row>
    <row r="178" s="14" customFormat="1">
      <c r="A178" s="14"/>
      <c r="B178" s="192"/>
      <c r="C178" s="14"/>
      <c r="D178" s="185" t="s">
        <v>144</v>
      </c>
      <c r="E178" s="193" t="s">
        <v>3</v>
      </c>
      <c r="F178" s="194" t="s">
        <v>308</v>
      </c>
      <c r="G178" s="14"/>
      <c r="H178" s="195">
        <v>3.7200000000000002</v>
      </c>
      <c r="I178" s="196"/>
      <c r="J178" s="14"/>
      <c r="K178" s="14"/>
      <c r="L178" s="192"/>
      <c r="M178" s="197"/>
      <c r="N178" s="198"/>
      <c r="O178" s="198"/>
      <c r="P178" s="198"/>
      <c r="Q178" s="198"/>
      <c r="R178" s="198"/>
      <c r="S178" s="198"/>
      <c r="T178" s="199"/>
      <c r="U178" s="14"/>
      <c r="V178" s="14"/>
      <c r="W178" s="14"/>
      <c r="X178" s="14"/>
      <c r="Y178" s="14"/>
      <c r="Z178" s="14"/>
      <c r="AA178" s="14"/>
      <c r="AB178" s="14"/>
      <c r="AC178" s="14"/>
      <c r="AD178" s="14"/>
      <c r="AE178" s="14"/>
      <c r="AT178" s="193" t="s">
        <v>144</v>
      </c>
      <c r="AU178" s="193" t="s">
        <v>79</v>
      </c>
      <c r="AV178" s="14" t="s">
        <v>79</v>
      </c>
      <c r="AW178" s="14" t="s">
        <v>33</v>
      </c>
      <c r="AX178" s="14" t="s">
        <v>71</v>
      </c>
      <c r="AY178" s="193" t="s">
        <v>129</v>
      </c>
    </row>
    <row r="179" s="14" customFormat="1">
      <c r="A179" s="14"/>
      <c r="B179" s="192"/>
      <c r="C179" s="14"/>
      <c r="D179" s="185" t="s">
        <v>144</v>
      </c>
      <c r="E179" s="193" t="s">
        <v>3</v>
      </c>
      <c r="F179" s="194" t="s">
        <v>309</v>
      </c>
      <c r="G179" s="14"/>
      <c r="H179" s="195">
        <v>5.5199999999999996</v>
      </c>
      <c r="I179" s="196"/>
      <c r="J179" s="14"/>
      <c r="K179" s="14"/>
      <c r="L179" s="192"/>
      <c r="M179" s="197"/>
      <c r="N179" s="198"/>
      <c r="O179" s="198"/>
      <c r="P179" s="198"/>
      <c r="Q179" s="198"/>
      <c r="R179" s="198"/>
      <c r="S179" s="198"/>
      <c r="T179" s="199"/>
      <c r="U179" s="14"/>
      <c r="V179" s="14"/>
      <c r="W179" s="14"/>
      <c r="X179" s="14"/>
      <c r="Y179" s="14"/>
      <c r="Z179" s="14"/>
      <c r="AA179" s="14"/>
      <c r="AB179" s="14"/>
      <c r="AC179" s="14"/>
      <c r="AD179" s="14"/>
      <c r="AE179" s="14"/>
      <c r="AT179" s="193" t="s">
        <v>144</v>
      </c>
      <c r="AU179" s="193" t="s">
        <v>79</v>
      </c>
      <c r="AV179" s="14" t="s">
        <v>79</v>
      </c>
      <c r="AW179" s="14" t="s">
        <v>33</v>
      </c>
      <c r="AX179" s="14" t="s">
        <v>71</v>
      </c>
      <c r="AY179" s="193" t="s">
        <v>129</v>
      </c>
    </row>
    <row r="180" s="14" customFormat="1">
      <c r="A180" s="14"/>
      <c r="B180" s="192"/>
      <c r="C180" s="14"/>
      <c r="D180" s="185" t="s">
        <v>144</v>
      </c>
      <c r="E180" s="193" t="s">
        <v>3</v>
      </c>
      <c r="F180" s="194" t="s">
        <v>310</v>
      </c>
      <c r="G180" s="14"/>
      <c r="H180" s="195">
        <v>5.8799999999999999</v>
      </c>
      <c r="I180" s="196"/>
      <c r="J180" s="14"/>
      <c r="K180" s="14"/>
      <c r="L180" s="192"/>
      <c r="M180" s="197"/>
      <c r="N180" s="198"/>
      <c r="O180" s="198"/>
      <c r="P180" s="198"/>
      <c r="Q180" s="198"/>
      <c r="R180" s="198"/>
      <c r="S180" s="198"/>
      <c r="T180" s="199"/>
      <c r="U180" s="14"/>
      <c r="V180" s="14"/>
      <c r="W180" s="14"/>
      <c r="X180" s="14"/>
      <c r="Y180" s="14"/>
      <c r="Z180" s="14"/>
      <c r="AA180" s="14"/>
      <c r="AB180" s="14"/>
      <c r="AC180" s="14"/>
      <c r="AD180" s="14"/>
      <c r="AE180" s="14"/>
      <c r="AT180" s="193" t="s">
        <v>144</v>
      </c>
      <c r="AU180" s="193" t="s">
        <v>79</v>
      </c>
      <c r="AV180" s="14" t="s">
        <v>79</v>
      </c>
      <c r="AW180" s="14" t="s">
        <v>33</v>
      </c>
      <c r="AX180" s="14" t="s">
        <v>71</v>
      </c>
      <c r="AY180" s="193" t="s">
        <v>129</v>
      </c>
    </row>
    <row r="181" s="14" customFormat="1">
      <c r="A181" s="14"/>
      <c r="B181" s="192"/>
      <c r="C181" s="14"/>
      <c r="D181" s="185" t="s">
        <v>144</v>
      </c>
      <c r="E181" s="193" t="s">
        <v>3</v>
      </c>
      <c r="F181" s="194" t="s">
        <v>311</v>
      </c>
      <c r="G181" s="14"/>
      <c r="H181" s="195">
        <v>1.6200000000000001</v>
      </c>
      <c r="I181" s="196"/>
      <c r="J181" s="14"/>
      <c r="K181" s="14"/>
      <c r="L181" s="192"/>
      <c r="M181" s="197"/>
      <c r="N181" s="198"/>
      <c r="O181" s="198"/>
      <c r="P181" s="198"/>
      <c r="Q181" s="198"/>
      <c r="R181" s="198"/>
      <c r="S181" s="198"/>
      <c r="T181" s="199"/>
      <c r="U181" s="14"/>
      <c r="V181" s="14"/>
      <c r="W181" s="14"/>
      <c r="X181" s="14"/>
      <c r="Y181" s="14"/>
      <c r="Z181" s="14"/>
      <c r="AA181" s="14"/>
      <c r="AB181" s="14"/>
      <c r="AC181" s="14"/>
      <c r="AD181" s="14"/>
      <c r="AE181" s="14"/>
      <c r="AT181" s="193" t="s">
        <v>144</v>
      </c>
      <c r="AU181" s="193" t="s">
        <v>79</v>
      </c>
      <c r="AV181" s="14" t="s">
        <v>79</v>
      </c>
      <c r="AW181" s="14" t="s">
        <v>33</v>
      </c>
      <c r="AX181" s="14" t="s">
        <v>71</v>
      </c>
      <c r="AY181" s="193" t="s">
        <v>129</v>
      </c>
    </row>
    <row r="182" s="13" customFormat="1">
      <c r="A182" s="13"/>
      <c r="B182" s="184"/>
      <c r="C182" s="13"/>
      <c r="D182" s="185" t="s">
        <v>144</v>
      </c>
      <c r="E182" s="186" t="s">
        <v>3</v>
      </c>
      <c r="F182" s="187" t="s">
        <v>312</v>
      </c>
      <c r="G182" s="13"/>
      <c r="H182" s="186" t="s">
        <v>3</v>
      </c>
      <c r="I182" s="188"/>
      <c r="J182" s="13"/>
      <c r="K182" s="13"/>
      <c r="L182" s="184"/>
      <c r="M182" s="189"/>
      <c r="N182" s="190"/>
      <c r="O182" s="190"/>
      <c r="P182" s="190"/>
      <c r="Q182" s="190"/>
      <c r="R182" s="190"/>
      <c r="S182" s="190"/>
      <c r="T182" s="191"/>
      <c r="U182" s="13"/>
      <c r="V182" s="13"/>
      <c r="W182" s="13"/>
      <c r="X182" s="13"/>
      <c r="Y182" s="13"/>
      <c r="Z182" s="13"/>
      <c r="AA182" s="13"/>
      <c r="AB182" s="13"/>
      <c r="AC182" s="13"/>
      <c r="AD182" s="13"/>
      <c r="AE182" s="13"/>
      <c r="AT182" s="186" t="s">
        <v>144</v>
      </c>
      <c r="AU182" s="186" t="s">
        <v>79</v>
      </c>
      <c r="AV182" s="13" t="s">
        <v>15</v>
      </c>
      <c r="AW182" s="13" t="s">
        <v>33</v>
      </c>
      <c r="AX182" s="13" t="s">
        <v>71</v>
      </c>
      <c r="AY182" s="186" t="s">
        <v>129</v>
      </c>
    </row>
    <row r="183" s="14" customFormat="1">
      <c r="A183" s="14"/>
      <c r="B183" s="192"/>
      <c r="C183" s="14"/>
      <c r="D183" s="185" t="s">
        <v>144</v>
      </c>
      <c r="E183" s="193" t="s">
        <v>3</v>
      </c>
      <c r="F183" s="194" t="s">
        <v>313</v>
      </c>
      <c r="G183" s="14"/>
      <c r="H183" s="195">
        <v>8</v>
      </c>
      <c r="I183" s="196"/>
      <c r="J183" s="14"/>
      <c r="K183" s="14"/>
      <c r="L183" s="192"/>
      <c r="M183" s="197"/>
      <c r="N183" s="198"/>
      <c r="O183" s="198"/>
      <c r="P183" s="198"/>
      <c r="Q183" s="198"/>
      <c r="R183" s="198"/>
      <c r="S183" s="198"/>
      <c r="T183" s="199"/>
      <c r="U183" s="14"/>
      <c r="V183" s="14"/>
      <c r="W183" s="14"/>
      <c r="X183" s="14"/>
      <c r="Y183" s="14"/>
      <c r="Z183" s="14"/>
      <c r="AA183" s="14"/>
      <c r="AB183" s="14"/>
      <c r="AC183" s="14"/>
      <c r="AD183" s="14"/>
      <c r="AE183" s="14"/>
      <c r="AT183" s="193" t="s">
        <v>144</v>
      </c>
      <c r="AU183" s="193" t="s">
        <v>79</v>
      </c>
      <c r="AV183" s="14" t="s">
        <v>79</v>
      </c>
      <c r="AW183" s="14" t="s">
        <v>33</v>
      </c>
      <c r="AX183" s="14" t="s">
        <v>71</v>
      </c>
      <c r="AY183" s="193" t="s">
        <v>129</v>
      </c>
    </row>
    <row r="184" s="13" customFormat="1">
      <c r="A184" s="13"/>
      <c r="B184" s="184"/>
      <c r="C184" s="13"/>
      <c r="D184" s="185" t="s">
        <v>144</v>
      </c>
      <c r="E184" s="186" t="s">
        <v>3</v>
      </c>
      <c r="F184" s="187" t="s">
        <v>314</v>
      </c>
      <c r="G184" s="13"/>
      <c r="H184" s="186" t="s">
        <v>3</v>
      </c>
      <c r="I184" s="188"/>
      <c r="J184" s="13"/>
      <c r="K184" s="13"/>
      <c r="L184" s="184"/>
      <c r="M184" s="189"/>
      <c r="N184" s="190"/>
      <c r="O184" s="190"/>
      <c r="P184" s="190"/>
      <c r="Q184" s="190"/>
      <c r="R184" s="190"/>
      <c r="S184" s="190"/>
      <c r="T184" s="191"/>
      <c r="U184" s="13"/>
      <c r="V184" s="13"/>
      <c r="W184" s="13"/>
      <c r="X184" s="13"/>
      <c r="Y184" s="13"/>
      <c r="Z184" s="13"/>
      <c r="AA184" s="13"/>
      <c r="AB184" s="13"/>
      <c r="AC184" s="13"/>
      <c r="AD184" s="13"/>
      <c r="AE184" s="13"/>
      <c r="AT184" s="186" t="s">
        <v>144</v>
      </c>
      <c r="AU184" s="186" t="s">
        <v>79</v>
      </c>
      <c r="AV184" s="13" t="s">
        <v>15</v>
      </c>
      <c r="AW184" s="13" t="s">
        <v>33</v>
      </c>
      <c r="AX184" s="13" t="s">
        <v>71</v>
      </c>
      <c r="AY184" s="186" t="s">
        <v>129</v>
      </c>
    </row>
    <row r="185" s="14" customFormat="1">
      <c r="A185" s="14"/>
      <c r="B185" s="192"/>
      <c r="C185" s="14"/>
      <c r="D185" s="185" t="s">
        <v>144</v>
      </c>
      <c r="E185" s="193" t="s">
        <v>3</v>
      </c>
      <c r="F185" s="194" t="s">
        <v>315</v>
      </c>
      <c r="G185" s="14"/>
      <c r="H185" s="195">
        <v>1.7</v>
      </c>
      <c r="I185" s="196"/>
      <c r="J185" s="14"/>
      <c r="K185" s="14"/>
      <c r="L185" s="192"/>
      <c r="M185" s="197"/>
      <c r="N185" s="198"/>
      <c r="O185" s="198"/>
      <c r="P185" s="198"/>
      <c r="Q185" s="198"/>
      <c r="R185" s="198"/>
      <c r="S185" s="198"/>
      <c r="T185" s="199"/>
      <c r="U185" s="14"/>
      <c r="V185" s="14"/>
      <c r="W185" s="14"/>
      <c r="X185" s="14"/>
      <c r="Y185" s="14"/>
      <c r="Z185" s="14"/>
      <c r="AA185" s="14"/>
      <c r="AB185" s="14"/>
      <c r="AC185" s="14"/>
      <c r="AD185" s="14"/>
      <c r="AE185" s="14"/>
      <c r="AT185" s="193" t="s">
        <v>144</v>
      </c>
      <c r="AU185" s="193" t="s">
        <v>79</v>
      </c>
      <c r="AV185" s="14" t="s">
        <v>79</v>
      </c>
      <c r="AW185" s="14" t="s">
        <v>33</v>
      </c>
      <c r="AX185" s="14" t="s">
        <v>71</v>
      </c>
      <c r="AY185" s="193" t="s">
        <v>129</v>
      </c>
    </row>
    <row r="186" s="14" customFormat="1">
      <c r="A186" s="14"/>
      <c r="B186" s="192"/>
      <c r="C186" s="14"/>
      <c r="D186" s="185" t="s">
        <v>144</v>
      </c>
      <c r="E186" s="193" t="s">
        <v>3</v>
      </c>
      <c r="F186" s="194" t="s">
        <v>316</v>
      </c>
      <c r="G186" s="14"/>
      <c r="H186" s="195">
        <v>10.26</v>
      </c>
      <c r="I186" s="196"/>
      <c r="J186" s="14"/>
      <c r="K186" s="14"/>
      <c r="L186" s="192"/>
      <c r="M186" s="197"/>
      <c r="N186" s="198"/>
      <c r="O186" s="198"/>
      <c r="P186" s="198"/>
      <c r="Q186" s="198"/>
      <c r="R186" s="198"/>
      <c r="S186" s="198"/>
      <c r="T186" s="199"/>
      <c r="U186" s="14"/>
      <c r="V186" s="14"/>
      <c r="W186" s="14"/>
      <c r="X186" s="14"/>
      <c r="Y186" s="14"/>
      <c r="Z186" s="14"/>
      <c r="AA186" s="14"/>
      <c r="AB186" s="14"/>
      <c r="AC186" s="14"/>
      <c r="AD186" s="14"/>
      <c r="AE186" s="14"/>
      <c r="AT186" s="193" t="s">
        <v>144</v>
      </c>
      <c r="AU186" s="193" t="s">
        <v>79</v>
      </c>
      <c r="AV186" s="14" t="s">
        <v>79</v>
      </c>
      <c r="AW186" s="14" t="s">
        <v>33</v>
      </c>
      <c r="AX186" s="14" t="s">
        <v>71</v>
      </c>
      <c r="AY186" s="193" t="s">
        <v>129</v>
      </c>
    </row>
    <row r="187" s="13" customFormat="1">
      <c r="A187" s="13"/>
      <c r="B187" s="184"/>
      <c r="C187" s="13"/>
      <c r="D187" s="185" t="s">
        <v>144</v>
      </c>
      <c r="E187" s="186" t="s">
        <v>3</v>
      </c>
      <c r="F187" s="187" t="s">
        <v>317</v>
      </c>
      <c r="G187" s="13"/>
      <c r="H187" s="186" t="s">
        <v>3</v>
      </c>
      <c r="I187" s="188"/>
      <c r="J187" s="13"/>
      <c r="K187" s="13"/>
      <c r="L187" s="184"/>
      <c r="M187" s="189"/>
      <c r="N187" s="190"/>
      <c r="O187" s="190"/>
      <c r="P187" s="190"/>
      <c r="Q187" s="190"/>
      <c r="R187" s="190"/>
      <c r="S187" s="190"/>
      <c r="T187" s="191"/>
      <c r="U187" s="13"/>
      <c r="V187" s="13"/>
      <c r="W187" s="13"/>
      <c r="X187" s="13"/>
      <c r="Y187" s="13"/>
      <c r="Z187" s="13"/>
      <c r="AA187" s="13"/>
      <c r="AB187" s="13"/>
      <c r="AC187" s="13"/>
      <c r="AD187" s="13"/>
      <c r="AE187" s="13"/>
      <c r="AT187" s="186" t="s">
        <v>144</v>
      </c>
      <c r="AU187" s="186" t="s">
        <v>79</v>
      </c>
      <c r="AV187" s="13" t="s">
        <v>15</v>
      </c>
      <c r="AW187" s="13" t="s">
        <v>33</v>
      </c>
      <c r="AX187" s="13" t="s">
        <v>71</v>
      </c>
      <c r="AY187" s="186" t="s">
        <v>129</v>
      </c>
    </row>
    <row r="188" s="14" customFormat="1">
      <c r="A188" s="14"/>
      <c r="B188" s="192"/>
      <c r="C188" s="14"/>
      <c r="D188" s="185" t="s">
        <v>144</v>
      </c>
      <c r="E188" s="193" t="s">
        <v>3</v>
      </c>
      <c r="F188" s="194" t="s">
        <v>318</v>
      </c>
      <c r="G188" s="14"/>
      <c r="H188" s="195">
        <v>6</v>
      </c>
      <c r="I188" s="196"/>
      <c r="J188" s="14"/>
      <c r="K188" s="14"/>
      <c r="L188" s="192"/>
      <c r="M188" s="197"/>
      <c r="N188" s="198"/>
      <c r="O188" s="198"/>
      <c r="P188" s="198"/>
      <c r="Q188" s="198"/>
      <c r="R188" s="198"/>
      <c r="S188" s="198"/>
      <c r="T188" s="199"/>
      <c r="U188" s="14"/>
      <c r="V188" s="14"/>
      <c r="W188" s="14"/>
      <c r="X188" s="14"/>
      <c r="Y188" s="14"/>
      <c r="Z188" s="14"/>
      <c r="AA188" s="14"/>
      <c r="AB188" s="14"/>
      <c r="AC188" s="14"/>
      <c r="AD188" s="14"/>
      <c r="AE188" s="14"/>
      <c r="AT188" s="193" t="s">
        <v>144</v>
      </c>
      <c r="AU188" s="193" t="s">
        <v>79</v>
      </c>
      <c r="AV188" s="14" t="s">
        <v>79</v>
      </c>
      <c r="AW188" s="14" t="s">
        <v>33</v>
      </c>
      <c r="AX188" s="14" t="s">
        <v>71</v>
      </c>
      <c r="AY188" s="193" t="s">
        <v>129</v>
      </c>
    </row>
    <row r="189" s="15" customFormat="1">
      <c r="A189" s="15"/>
      <c r="B189" s="210"/>
      <c r="C189" s="15"/>
      <c r="D189" s="185" t="s">
        <v>144</v>
      </c>
      <c r="E189" s="211" t="s">
        <v>3</v>
      </c>
      <c r="F189" s="212" t="s">
        <v>319</v>
      </c>
      <c r="G189" s="15"/>
      <c r="H189" s="213">
        <v>156.5</v>
      </c>
      <c r="I189" s="214"/>
      <c r="J189" s="15"/>
      <c r="K189" s="15"/>
      <c r="L189" s="210"/>
      <c r="M189" s="215"/>
      <c r="N189" s="216"/>
      <c r="O189" s="216"/>
      <c r="P189" s="216"/>
      <c r="Q189" s="216"/>
      <c r="R189" s="216"/>
      <c r="S189" s="216"/>
      <c r="T189" s="217"/>
      <c r="U189" s="15"/>
      <c r="V189" s="15"/>
      <c r="W189" s="15"/>
      <c r="X189" s="15"/>
      <c r="Y189" s="15"/>
      <c r="Z189" s="15"/>
      <c r="AA189" s="15"/>
      <c r="AB189" s="15"/>
      <c r="AC189" s="15"/>
      <c r="AD189" s="15"/>
      <c r="AE189" s="15"/>
      <c r="AT189" s="211" t="s">
        <v>144</v>
      </c>
      <c r="AU189" s="211" t="s">
        <v>79</v>
      </c>
      <c r="AV189" s="15" t="s">
        <v>85</v>
      </c>
      <c r="AW189" s="15" t="s">
        <v>33</v>
      </c>
      <c r="AX189" s="15" t="s">
        <v>15</v>
      </c>
      <c r="AY189" s="211" t="s">
        <v>129</v>
      </c>
    </row>
    <row r="190" s="2" customFormat="1" ht="16.5" customHeight="1">
      <c r="A190" s="39"/>
      <c r="B190" s="165"/>
      <c r="C190" s="166" t="s">
        <v>320</v>
      </c>
      <c r="D190" s="166" t="s">
        <v>132</v>
      </c>
      <c r="E190" s="167" t="s">
        <v>321</v>
      </c>
      <c r="F190" s="168" t="s">
        <v>322</v>
      </c>
      <c r="G190" s="169" t="s">
        <v>135</v>
      </c>
      <c r="H190" s="170">
        <v>156.5</v>
      </c>
      <c r="I190" s="171"/>
      <c r="J190" s="172">
        <f>ROUND(I190*H190,2)</f>
        <v>0</v>
      </c>
      <c r="K190" s="168" t="s">
        <v>3</v>
      </c>
      <c r="L190" s="40"/>
      <c r="M190" s="173" t="s">
        <v>3</v>
      </c>
      <c r="N190" s="174" t="s">
        <v>43</v>
      </c>
      <c r="O190" s="73"/>
      <c r="P190" s="175">
        <f>O190*H190</f>
        <v>0</v>
      </c>
      <c r="Q190" s="175">
        <v>0</v>
      </c>
      <c r="R190" s="175">
        <f>Q190*H190</f>
        <v>0</v>
      </c>
      <c r="S190" s="175">
        <v>0.0032000000000000002</v>
      </c>
      <c r="T190" s="176">
        <f>S190*H190</f>
        <v>0.50080000000000002</v>
      </c>
      <c r="U190" s="39"/>
      <c r="V190" s="39"/>
      <c r="W190" s="39"/>
      <c r="X190" s="39"/>
      <c r="Y190" s="39"/>
      <c r="Z190" s="39"/>
      <c r="AA190" s="39"/>
      <c r="AB190" s="39"/>
      <c r="AC190" s="39"/>
      <c r="AD190" s="39"/>
      <c r="AE190" s="39"/>
      <c r="AR190" s="177" t="s">
        <v>219</v>
      </c>
      <c r="AT190" s="177" t="s">
        <v>132</v>
      </c>
      <c r="AU190" s="177" t="s">
        <v>79</v>
      </c>
      <c r="AY190" s="20" t="s">
        <v>129</v>
      </c>
      <c r="BE190" s="178">
        <f>IF(N190="základní",J190,0)</f>
        <v>0</v>
      </c>
      <c r="BF190" s="178">
        <f>IF(N190="snížená",J190,0)</f>
        <v>0</v>
      </c>
      <c r="BG190" s="178">
        <f>IF(N190="zákl. přenesená",J190,0)</f>
        <v>0</v>
      </c>
      <c r="BH190" s="178">
        <f>IF(N190="sníž. přenesená",J190,0)</f>
        <v>0</v>
      </c>
      <c r="BI190" s="178">
        <f>IF(N190="nulová",J190,0)</f>
        <v>0</v>
      </c>
      <c r="BJ190" s="20" t="s">
        <v>79</v>
      </c>
      <c r="BK190" s="178">
        <f>ROUND(I190*H190,2)</f>
        <v>0</v>
      </c>
      <c r="BL190" s="20" t="s">
        <v>219</v>
      </c>
      <c r="BM190" s="177" t="s">
        <v>323</v>
      </c>
    </row>
    <row r="191" s="2" customFormat="1" ht="37.8" customHeight="1">
      <c r="A191" s="39"/>
      <c r="B191" s="165"/>
      <c r="C191" s="166" t="s">
        <v>324</v>
      </c>
      <c r="D191" s="166" t="s">
        <v>132</v>
      </c>
      <c r="E191" s="167" t="s">
        <v>325</v>
      </c>
      <c r="F191" s="168" t="s">
        <v>326</v>
      </c>
      <c r="G191" s="169" t="s">
        <v>135</v>
      </c>
      <c r="H191" s="170">
        <v>183.16</v>
      </c>
      <c r="I191" s="171"/>
      <c r="J191" s="172">
        <f>ROUND(I191*H191,2)</f>
        <v>0</v>
      </c>
      <c r="K191" s="168" t="s">
        <v>136</v>
      </c>
      <c r="L191" s="40"/>
      <c r="M191" s="173" t="s">
        <v>3</v>
      </c>
      <c r="N191" s="174" t="s">
        <v>43</v>
      </c>
      <c r="O191" s="73"/>
      <c r="P191" s="175">
        <f>O191*H191</f>
        <v>0</v>
      </c>
      <c r="Q191" s="175">
        <v>0</v>
      </c>
      <c r="R191" s="175">
        <f>Q191*H191</f>
        <v>0</v>
      </c>
      <c r="S191" s="175">
        <v>0</v>
      </c>
      <c r="T191" s="176">
        <f>S191*H191</f>
        <v>0</v>
      </c>
      <c r="U191" s="39"/>
      <c r="V191" s="39"/>
      <c r="W191" s="39"/>
      <c r="X191" s="39"/>
      <c r="Y191" s="39"/>
      <c r="Z191" s="39"/>
      <c r="AA191" s="39"/>
      <c r="AB191" s="39"/>
      <c r="AC191" s="39"/>
      <c r="AD191" s="39"/>
      <c r="AE191" s="39"/>
      <c r="AR191" s="177" t="s">
        <v>219</v>
      </c>
      <c r="AT191" s="177" t="s">
        <v>132</v>
      </c>
      <c r="AU191" s="177" t="s">
        <v>79</v>
      </c>
      <c r="AY191" s="20" t="s">
        <v>129</v>
      </c>
      <c r="BE191" s="178">
        <f>IF(N191="základní",J191,0)</f>
        <v>0</v>
      </c>
      <c r="BF191" s="178">
        <f>IF(N191="snížená",J191,0)</f>
        <v>0</v>
      </c>
      <c r="BG191" s="178">
        <f>IF(N191="zákl. přenesená",J191,0)</f>
        <v>0</v>
      </c>
      <c r="BH191" s="178">
        <f>IF(N191="sníž. přenesená",J191,0)</f>
        <v>0</v>
      </c>
      <c r="BI191" s="178">
        <f>IF(N191="nulová",J191,0)</f>
        <v>0</v>
      </c>
      <c r="BJ191" s="20" t="s">
        <v>79</v>
      </c>
      <c r="BK191" s="178">
        <f>ROUND(I191*H191,2)</f>
        <v>0</v>
      </c>
      <c r="BL191" s="20" t="s">
        <v>219</v>
      </c>
      <c r="BM191" s="177" t="s">
        <v>327</v>
      </c>
    </row>
    <row r="192" s="2" customFormat="1">
      <c r="A192" s="39"/>
      <c r="B192" s="40"/>
      <c r="C192" s="39"/>
      <c r="D192" s="179" t="s">
        <v>138</v>
      </c>
      <c r="E192" s="39"/>
      <c r="F192" s="180" t="s">
        <v>328</v>
      </c>
      <c r="G192" s="39"/>
      <c r="H192" s="39"/>
      <c r="I192" s="181"/>
      <c r="J192" s="39"/>
      <c r="K192" s="39"/>
      <c r="L192" s="40"/>
      <c r="M192" s="182"/>
      <c r="N192" s="183"/>
      <c r="O192" s="73"/>
      <c r="P192" s="73"/>
      <c r="Q192" s="73"/>
      <c r="R192" s="73"/>
      <c r="S192" s="73"/>
      <c r="T192" s="74"/>
      <c r="U192" s="39"/>
      <c r="V192" s="39"/>
      <c r="W192" s="39"/>
      <c r="X192" s="39"/>
      <c r="Y192" s="39"/>
      <c r="Z192" s="39"/>
      <c r="AA192" s="39"/>
      <c r="AB192" s="39"/>
      <c r="AC192" s="39"/>
      <c r="AD192" s="39"/>
      <c r="AE192" s="39"/>
      <c r="AT192" s="20" t="s">
        <v>138</v>
      </c>
      <c r="AU192" s="20" t="s">
        <v>79</v>
      </c>
    </row>
    <row r="193" s="13" customFormat="1">
      <c r="A193" s="13"/>
      <c r="B193" s="184"/>
      <c r="C193" s="13"/>
      <c r="D193" s="185" t="s">
        <v>144</v>
      </c>
      <c r="E193" s="186" t="s">
        <v>3</v>
      </c>
      <c r="F193" s="187" t="s">
        <v>305</v>
      </c>
      <c r="G193" s="13"/>
      <c r="H193" s="186" t="s">
        <v>3</v>
      </c>
      <c r="I193" s="188"/>
      <c r="J193" s="13"/>
      <c r="K193" s="13"/>
      <c r="L193" s="184"/>
      <c r="M193" s="189"/>
      <c r="N193" s="190"/>
      <c r="O193" s="190"/>
      <c r="P193" s="190"/>
      <c r="Q193" s="190"/>
      <c r="R193" s="190"/>
      <c r="S193" s="190"/>
      <c r="T193" s="191"/>
      <c r="U193" s="13"/>
      <c r="V193" s="13"/>
      <c r="W193" s="13"/>
      <c r="X193" s="13"/>
      <c r="Y193" s="13"/>
      <c r="Z193" s="13"/>
      <c r="AA193" s="13"/>
      <c r="AB193" s="13"/>
      <c r="AC193" s="13"/>
      <c r="AD193" s="13"/>
      <c r="AE193" s="13"/>
      <c r="AT193" s="186" t="s">
        <v>144</v>
      </c>
      <c r="AU193" s="186" t="s">
        <v>79</v>
      </c>
      <c r="AV193" s="13" t="s">
        <v>15</v>
      </c>
      <c r="AW193" s="13" t="s">
        <v>33</v>
      </c>
      <c r="AX193" s="13" t="s">
        <v>71</v>
      </c>
      <c r="AY193" s="186" t="s">
        <v>129</v>
      </c>
    </row>
    <row r="194" s="14" customFormat="1">
      <c r="A194" s="14"/>
      <c r="B194" s="192"/>
      <c r="C194" s="14"/>
      <c r="D194" s="185" t="s">
        <v>144</v>
      </c>
      <c r="E194" s="193" t="s">
        <v>3</v>
      </c>
      <c r="F194" s="194" t="s">
        <v>306</v>
      </c>
      <c r="G194" s="14"/>
      <c r="H194" s="195">
        <v>113.8</v>
      </c>
      <c r="I194" s="196"/>
      <c r="J194" s="14"/>
      <c r="K194" s="14"/>
      <c r="L194" s="192"/>
      <c r="M194" s="197"/>
      <c r="N194" s="198"/>
      <c r="O194" s="198"/>
      <c r="P194" s="198"/>
      <c r="Q194" s="198"/>
      <c r="R194" s="198"/>
      <c r="S194" s="198"/>
      <c r="T194" s="199"/>
      <c r="U194" s="14"/>
      <c r="V194" s="14"/>
      <c r="W194" s="14"/>
      <c r="X194" s="14"/>
      <c r="Y194" s="14"/>
      <c r="Z194" s="14"/>
      <c r="AA194" s="14"/>
      <c r="AB194" s="14"/>
      <c r="AC194" s="14"/>
      <c r="AD194" s="14"/>
      <c r="AE194" s="14"/>
      <c r="AT194" s="193" t="s">
        <v>144</v>
      </c>
      <c r="AU194" s="193" t="s">
        <v>79</v>
      </c>
      <c r="AV194" s="14" t="s">
        <v>79</v>
      </c>
      <c r="AW194" s="14" t="s">
        <v>33</v>
      </c>
      <c r="AX194" s="14" t="s">
        <v>71</v>
      </c>
      <c r="AY194" s="193" t="s">
        <v>129</v>
      </c>
    </row>
    <row r="195" s="13" customFormat="1">
      <c r="A195" s="13"/>
      <c r="B195" s="184"/>
      <c r="C195" s="13"/>
      <c r="D195" s="185" t="s">
        <v>144</v>
      </c>
      <c r="E195" s="186" t="s">
        <v>3</v>
      </c>
      <c r="F195" s="187" t="s">
        <v>307</v>
      </c>
      <c r="G195" s="13"/>
      <c r="H195" s="186" t="s">
        <v>3</v>
      </c>
      <c r="I195" s="188"/>
      <c r="J195" s="13"/>
      <c r="K195" s="13"/>
      <c r="L195" s="184"/>
      <c r="M195" s="189"/>
      <c r="N195" s="190"/>
      <c r="O195" s="190"/>
      <c r="P195" s="190"/>
      <c r="Q195" s="190"/>
      <c r="R195" s="190"/>
      <c r="S195" s="190"/>
      <c r="T195" s="191"/>
      <c r="U195" s="13"/>
      <c r="V195" s="13"/>
      <c r="W195" s="13"/>
      <c r="X195" s="13"/>
      <c r="Y195" s="13"/>
      <c r="Z195" s="13"/>
      <c r="AA195" s="13"/>
      <c r="AB195" s="13"/>
      <c r="AC195" s="13"/>
      <c r="AD195" s="13"/>
      <c r="AE195" s="13"/>
      <c r="AT195" s="186" t="s">
        <v>144</v>
      </c>
      <c r="AU195" s="186" t="s">
        <v>79</v>
      </c>
      <c r="AV195" s="13" t="s">
        <v>15</v>
      </c>
      <c r="AW195" s="13" t="s">
        <v>33</v>
      </c>
      <c r="AX195" s="13" t="s">
        <v>71</v>
      </c>
      <c r="AY195" s="186" t="s">
        <v>129</v>
      </c>
    </row>
    <row r="196" s="14" customFormat="1">
      <c r="A196" s="14"/>
      <c r="B196" s="192"/>
      <c r="C196" s="14"/>
      <c r="D196" s="185" t="s">
        <v>144</v>
      </c>
      <c r="E196" s="193" t="s">
        <v>3</v>
      </c>
      <c r="F196" s="194" t="s">
        <v>329</v>
      </c>
      <c r="G196" s="14"/>
      <c r="H196" s="195">
        <v>13.02</v>
      </c>
      <c r="I196" s="196"/>
      <c r="J196" s="14"/>
      <c r="K196" s="14"/>
      <c r="L196" s="192"/>
      <c r="M196" s="197"/>
      <c r="N196" s="198"/>
      <c r="O196" s="198"/>
      <c r="P196" s="198"/>
      <c r="Q196" s="198"/>
      <c r="R196" s="198"/>
      <c r="S196" s="198"/>
      <c r="T196" s="199"/>
      <c r="U196" s="14"/>
      <c r="V196" s="14"/>
      <c r="W196" s="14"/>
      <c r="X196" s="14"/>
      <c r="Y196" s="14"/>
      <c r="Z196" s="14"/>
      <c r="AA196" s="14"/>
      <c r="AB196" s="14"/>
      <c r="AC196" s="14"/>
      <c r="AD196" s="14"/>
      <c r="AE196" s="14"/>
      <c r="AT196" s="193" t="s">
        <v>144</v>
      </c>
      <c r="AU196" s="193" t="s">
        <v>79</v>
      </c>
      <c r="AV196" s="14" t="s">
        <v>79</v>
      </c>
      <c r="AW196" s="14" t="s">
        <v>33</v>
      </c>
      <c r="AX196" s="14" t="s">
        <v>71</v>
      </c>
      <c r="AY196" s="193" t="s">
        <v>129</v>
      </c>
    </row>
    <row r="197" s="14" customFormat="1">
      <c r="A197" s="14"/>
      <c r="B197" s="192"/>
      <c r="C197" s="14"/>
      <c r="D197" s="185" t="s">
        <v>144</v>
      </c>
      <c r="E197" s="193" t="s">
        <v>3</v>
      </c>
      <c r="F197" s="194" t="s">
        <v>330</v>
      </c>
      <c r="G197" s="14"/>
      <c r="H197" s="195">
        <v>12.880000000000001</v>
      </c>
      <c r="I197" s="196"/>
      <c r="J197" s="14"/>
      <c r="K197" s="14"/>
      <c r="L197" s="192"/>
      <c r="M197" s="197"/>
      <c r="N197" s="198"/>
      <c r="O197" s="198"/>
      <c r="P197" s="198"/>
      <c r="Q197" s="198"/>
      <c r="R197" s="198"/>
      <c r="S197" s="198"/>
      <c r="T197" s="199"/>
      <c r="U197" s="14"/>
      <c r="V197" s="14"/>
      <c r="W197" s="14"/>
      <c r="X197" s="14"/>
      <c r="Y197" s="14"/>
      <c r="Z197" s="14"/>
      <c r="AA197" s="14"/>
      <c r="AB197" s="14"/>
      <c r="AC197" s="14"/>
      <c r="AD197" s="14"/>
      <c r="AE197" s="14"/>
      <c r="AT197" s="193" t="s">
        <v>144</v>
      </c>
      <c r="AU197" s="193" t="s">
        <v>79</v>
      </c>
      <c r="AV197" s="14" t="s">
        <v>79</v>
      </c>
      <c r="AW197" s="14" t="s">
        <v>33</v>
      </c>
      <c r="AX197" s="14" t="s">
        <v>71</v>
      </c>
      <c r="AY197" s="193" t="s">
        <v>129</v>
      </c>
    </row>
    <row r="198" s="14" customFormat="1">
      <c r="A198" s="14"/>
      <c r="B198" s="192"/>
      <c r="C198" s="14"/>
      <c r="D198" s="185" t="s">
        <v>144</v>
      </c>
      <c r="E198" s="193" t="s">
        <v>3</v>
      </c>
      <c r="F198" s="194" t="s">
        <v>331</v>
      </c>
      <c r="G198" s="14"/>
      <c r="H198" s="195">
        <v>13.720000000000001</v>
      </c>
      <c r="I198" s="196"/>
      <c r="J198" s="14"/>
      <c r="K198" s="14"/>
      <c r="L198" s="192"/>
      <c r="M198" s="197"/>
      <c r="N198" s="198"/>
      <c r="O198" s="198"/>
      <c r="P198" s="198"/>
      <c r="Q198" s="198"/>
      <c r="R198" s="198"/>
      <c r="S198" s="198"/>
      <c r="T198" s="199"/>
      <c r="U198" s="14"/>
      <c r="V198" s="14"/>
      <c r="W198" s="14"/>
      <c r="X198" s="14"/>
      <c r="Y198" s="14"/>
      <c r="Z198" s="14"/>
      <c r="AA198" s="14"/>
      <c r="AB198" s="14"/>
      <c r="AC198" s="14"/>
      <c r="AD198" s="14"/>
      <c r="AE198" s="14"/>
      <c r="AT198" s="193" t="s">
        <v>144</v>
      </c>
      <c r="AU198" s="193" t="s">
        <v>79</v>
      </c>
      <c r="AV198" s="14" t="s">
        <v>79</v>
      </c>
      <c r="AW198" s="14" t="s">
        <v>33</v>
      </c>
      <c r="AX198" s="14" t="s">
        <v>71</v>
      </c>
      <c r="AY198" s="193" t="s">
        <v>129</v>
      </c>
    </row>
    <row r="199" s="14" customFormat="1">
      <c r="A199" s="14"/>
      <c r="B199" s="192"/>
      <c r="C199" s="14"/>
      <c r="D199" s="185" t="s">
        <v>144</v>
      </c>
      <c r="E199" s="193" t="s">
        <v>3</v>
      </c>
      <c r="F199" s="194" t="s">
        <v>332</v>
      </c>
      <c r="G199" s="14"/>
      <c r="H199" s="195">
        <v>3.7799999999999998</v>
      </c>
      <c r="I199" s="196"/>
      <c r="J199" s="14"/>
      <c r="K199" s="14"/>
      <c r="L199" s="192"/>
      <c r="M199" s="197"/>
      <c r="N199" s="198"/>
      <c r="O199" s="198"/>
      <c r="P199" s="198"/>
      <c r="Q199" s="198"/>
      <c r="R199" s="198"/>
      <c r="S199" s="198"/>
      <c r="T199" s="199"/>
      <c r="U199" s="14"/>
      <c r="V199" s="14"/>
      <c r="W199" s="14"/>
      <c r="X199" s="14"/>
      <c r="Y199" s="14"/>
      <c r="Z199" s="14"/>
      <c r="AA199" s="14"/>
      <c r="AB199" s="14"/>
      <c r="AC199" s="14"/>
      <c r="AD199" s="14"/>
      <c r="AE199" s="14"/>
      <c r="AT199" s="193" t="s">
        <v>144</v>
      </c>
      <c r="AU199" s="193" t="s">
        <v>79</v>
      </c>
      <c r="AV199" s="14" t="s">
        <v>79</v>
      </c>
      <c r="AW199" s="14" t="s">
        <v>33</v>
      </c>
      <c r="AX199" s="14" t="s">
        <v>71</v>
      </c>
      <c r="AY199" s="193" t="s">
        <v>129</v>
      </c>
    </row>
    <row r="200" s="13" customFormat="1">
      <c r="A200" s="13"/>
      <c r="B200" s="184"/>
      <c r="C200" s="13"/>
      <c r="D200" s="185" t="s">
        <v>144</v>
      </c>
      <c r="E200" s="186" t="s">
        <v>3</v>
      </c>
      <c r="F200" s="187" t="s">
        <v>312</v>
      </c>
      <c r="G200" s="13"/>
      <c r="H200" s="186" t="s">
        <v>3</v>
      </c>
      <c r="I200" s="188"/>
      <c r="J200" s="13"/>
      <c r="K200" s="13"/>
      <c r="L200" s="184"/>
      <c r="M200" s="189"/>
      <c r="N200" s="190"/>
      <c r="O200" s="190"/>
      <c r="P200" s="190"/>
      <c r="Q200" s="190"/>
      <c r="R200" s="190"/>
      <c r="S200" s="190"/>
      <c r="T200" s="191"/>
      <c r="U200" s="13"/>
      <c r="V200" s="13"/>
      <c r="W200" s="13"/>
      <c r="X200" s="13"/>
      <c r="Y200" s="13"/>
      <c r="Z200" s="13"/>
      <c r="AA200" s="13"/>
      <c r="AB200" s="13"/>
      <c r="AC200" s="13"/>
      <c r="AD200" s="13"/>
      <c r="AE200" s="13"/>
      <c r="AT200" s="186" t="s">
        <v>144</v>
      </c>
      <c r="AU200" s="186" t="s">
        <v>79</v>
      </c>
      <c r="AV200" s="13" t="s">
        <v>15</v>
      </c>
      <c r="AW200" s="13" t="s">
        <v>33</v>
      </c>
      <c r="AX200" s="13" t="s">
        <v>71</v>
      </c>
      <c r="AY200" s="186" t="s">
        <v>129</v>
      </c>
    </row>
    <row r="201" s="14" customFormat="1">
      <c r="A201" s="14"/>
      <c r="B201" s="192"/>
      <c r="C201" s="14"/>
      <c r="D201" s="185" t="s">
        <v>144</v>
      </c>
      <c r="E201" s="193" t="s">
        <v>3</v>
      </c>
      <c r="F201" s="194" t="s">
        <v>313</v>
      </c>
      <c r="G201" s="14"/>
      <c r="H201" s="195">
        <v>8</v>
      </c>
      <c r="I201" s="196"/>
      <c r="J201" s="14"/>
      <c r="K201" s="14"/>
      <c r="L201" s="192"/>
      <c r="M201" s="197"/>
      <c r="N201" s="198"/>
      <c r="O201" s="198"/>
      <c r="P201" s="198"/>
      <c r="Q201" s="198"/>
      <c r="R201" s="198"/>
      <c r="S201" s="198"/>
      <c r="T201" s="199"/>
      <c r="U201" s="14"/>
      <c r="V201" s="14"/>
      <c r="W201" s="14"/>
      <c r="X201" s="14"/>
      <c r="Y201" s="14"/>
      <c r="Z201" s="14"/>
      <c r="AA201" s="14"/>
      <c r="AB201" s="14"/>
      <c r="AC201" s="14"/>
      <c r="AD201" s="14"/>
      <c r="AE201" s="14"/>
      <c r="AT201" s="193" t="s">
        <v>144</v>
      </c>
      <c r="AU201" s="193" t="s">
        <v>79</v>
      </c>
      <c r="AV201" s="14" t="s">
        <v>79</v>
      </c>
      <c r="AW201" s="14" t="s">
        <v>33</v>
      </c>
      <c r="AX201" s="14" t="s">
        <v>71</v>
      </c>
      <c r="AY201" s="193" t="s">
        <v>129</v>
      </c>
    </row>
    <row r="202" s="13" customFormat="1">
      <c r="A202" s="13"/>
      <c r="B202" s="184"/>
      <c r="C202" s="13"/>
      <c r="D202" s="185" t="s">
        <v>144</v>
      </c>
      <c r="E202" s="186" t="s">
        <v>3</v>
      </c>
      <c r="F202" s="187" t="s">
        <v>314</v>
      </c>
      <c r="G202" s="13"/>
      <c r="H202" s="186" t="s">
        <v>3</v>
      </c>
      <c r="I202" s="188"/>
      <c r="J202" s="13"/>
      <c r="K202" s="13"/>
      <c r="L202" s="184"/>
      <c r="M202" s="189"/>
      <c r="N202" s="190"/>
      <c r="O202" s="190"/>
      <c r="P202" s="190"/>
      <c r="Q202" s="190"/>
      <c r="R202" s="190"/>
      <c r="S202" s="190"/>
      <c r="T202" s="191"/>
      <c r="U202" s="13"/>
      <c r="V202" s="13"/>
      <c r="W202" s="13"/>
      <c r="X202" s="13"/>
      <c r="Y202" s="13"/>
      <c r="Z202" s="13"/>
      <c r="AA202" s="13"/>
      <c r="AB202" s="13"/>
      <c r="AC202" s="13"/>
      <c r="AD202" s="13"/>
      <c r="AE202" s="13"/>
      <c r="AT202" s="186" t="s">
        <v>144</v>
      </c>
      <c r="AU202" s="186" t="s">
        <v>79</v>
      </c>
      <c r="AV202" s="13" t="s">
        <v>15</v>
      </c>
      <c r="AW202" s="13" t="s">
        <v>33</v>
      </c>
      <c r="AX202" s="13" t="s">
        <v>71</v>
      </c>
      <c r="AY202" s="186" t="s">
        <v>129</v>
      </c>
    </row>
    <row r="203" s="14" customFormat="1">
      <c r="A203" s="14"/>
      <c r="B203" s="192"/>
      <c r="C203" s="14"/>
      <c r="D203" s="185" t="s">
        <v>144</v>
      </c>
      <c r="E203" s="193" t="s">
        <v>3</v>
      </c>
      <c r="F203" s="194" t="s">
        <v>315</v>
      </c>
      <c r="G203" s="14"/>
      <c r="H203" s="195">
        <v>1.7</v>
      </c>
      <c r="I203" s="196"/>
      <c r="J203" s="14"/>
      <c r="K203" s="14"/>
      <c r="L203" s="192"/>
      <c r="M203" s="197"/>
      <c r="N203" s="198"/>
      <c r="O203" s="198"/>
      <c r="P203" s="198"/>
      <c r="Q203" s="198"/>
      <c r="R203" s="198"/>
      <c r="S203" s="198"/>
      <c r="T203" s="199"/>
      <c r="U203" s="14"/>
      <c r="V203" s="14"/>
      <c r="W203" s="14"/>
      <c r="X203" s="14"/>
      <c r="Y203" s="14"/>
      <c r="Z203" s="14"/>
      <c r="AA203" s="14"/>
      <c r="AB203" s="14"/>
      <c r="AC203" s="14"/>
      <c r="AD203" s="14"/>
      <c r="AE203" s="14"/>
      <c r="AT203" s="193" t="s">
        <v>144</v>
      </c>
      <c r="AU203" s="193" t="s">
        <v>79</v>
      </c>
      <c r="AV203" s="14" t="s">
        <v>79</v>
      </c>
      <c r="AW203" s="14" t="s">
        <v>33</v>
      </c>
      <c r="AX203" s="14" t="s">
        <v>71</v>
      </c>
      <c r="AY203" s="193" t="s">
        <v>129</v>
      </c>
    </row>
    <row r="204" s="14" customFormat="1">
      <c r="A204" s="14"/>
      <c r="B204" s="192"/>
      <c r="C204" s="14"/>
      <c r="D204" s="185" t="s">
        <v>144</v>
      </c>
      <c r="E204" s="193" t="s">
        <v>3</v>
      </c>
      <c r="F204" s="194" t="s">
        <v>316</v>
      </c>
      <c r="G204" s="14"/>
      <c r="H204" s="195">
        <v>10.26</v>
      </c>
      <c r="I204" s="196"/>
      <c r="J204" s="14"/>
      <c r="K204" s="14"/>
      <c r="L204" s="192"/>
      <c r="M204" s="197"/>
      <c r="N204" s="198"/>
      <c r="O204" s="198"/>
      <c r="P204" s="198"/>
      <c r="Q204" s="198"/>
      <c r="R204" s="198"/>
      <c r="S204" s="198"/>
      <c r="T204" s="199"/>
      <c r="U204" s="14"/>
      <c r="V204" s="14"/>
      <c r="W204" s="14"/>
      <c r="X204" s="14"/>
      <c r="Y204" s="14"/>
      <c r="Z204" s="14"/>
      <c r="AA204" s="14"/>
      <c r="AB204" s="14"/>
      <c r="AC204" s="14"/>
      <c r="AD204" s="14"/>
      <c r="AE204" s="14"/>
      <c r="AT204" s="193" t="s">
        <v>144</v>
      </c>
      <c r="AU204" s="193" t="s">
        <v>79</v>
      </c>
      <c r="AV204" s="14" t="s">
        <v>79</v>
      </c>
      <c r="AW204" s="14" t="s">
        <v>33</v>
      </c>
      <c r="AX204" s="14" t="s">
        <v>71</v>
      </c>
      <c r="AY204" s="193" t="s">
        <v>129</v>
      </c>
    </row>
    <row r="205" s="13" customFormat="1">
      <c r="A205" s="13"/>
      <c r="B205" s="184"/>
      <c r="C205" s="13"/>
      <c r="D205" s="185" t="s">
        <v>144</v>
      </c>
      <c r="E205" s="186" t="s">
        <v>3</v>
      </c>
      <c r="F205" s="187" t="s">
        <v>317</v>
      </c>
      <c r="G205" s="13"/>
      <c r="H205" s="186" t="s">
        <v>3</v>
      </c>
      <c r="I205" s="188"/>
      <c r="J205" s="13"/>
      <c r="K205" s="13"/>
      <c r="L205" s="184"/>
      <c r="M205" s="189"/>
      <c r="N205" s="190"/>
      <c r="O205" s="190"/>
      <c r="P205" s="190"/>
      <c r="Q205" s="190"/>
      <c r="R205" s="190"/>
      <c r="S205" s="190"/>
      <c r="T205" s="191"/>
      <c r="U205" s="13"/>
      <c r="V205" s="13"/>
      <c r="W205" s="13"/>
      <c r="X205" s="13"/>
      <c r="Y205" s="13"/>
      <c r="Z205" s="13"/>
      <c r="AA205" s="13"/>
      <c r="AB205" s="13"/>
      <c r="AC205" s="13"/>
      <c r="AD205" s="13"/>
      <c r="AE205" s="13"/>
      <c r="AT205" s="186" t="s">
        <v>144</v>
      </c>
      <c r="AU205" s="186" t="s">
        <v>79</v>
      </c>
      <c r="AV205" s="13" t="s">
        <v>15</v>
      </c>
      <c r="AW205" s="13" t="s">
        <v>33</v>
      </c>
      <c r="AX205" s="13" t="s">
        <v>71</v>
      </c>
      <c r="AY205" s="186" t="s">
        <v>129</v>
      </c>
    </row>
    <row r="206" s="14" customFormat="1">
      <c r="A206" s="14"/>
      <c r="B206" s="192"/>
      <c r="C206" s="14"/>
      <c r="D206" s="185" t="s">
        <v>144</v>
      </c>
      <c r="E206" s="193" t="s">
        <v>3</v>
      </c>
      <c r="F206" s="194" t="s">
        <v>318</v>
      </c>
      <c r="G206" s="14"/>
      <c r="H206" s="195">
        <v>6</v>
      </c>
      <c r="I206" s="196"/>
      <c r="J206" s="14"/>
      <c r="K206" s="14"/>
      <c r="L206" s="192"/>
      <c r="M206" s="197"/>
      <c r="N206" s="198"/>
      <c r="O206" s="198"/>
      <c r="P206" s="198"/>
      <c r="Q206" s="198"/>
      <c r="R206" s="198"/>
      <c r="S206" s="198"/>
      <c r="T206" s="199"/>
      <c r="U206" s="14"/>
      <c r="V206" s="14"/>
      <c r="W206" s="14"/>
      <c r="X206" s="14"/>
      <c r="Y206" s="14"/>
      <c r="Z206" s="14"/>
      <c r="AA206" s="14"/>
      <c r="AB206" s="14"/>
      <c r="AC206" s="14"/>
      <c r="AD206" s="14"/>
      <c r="AE206" s="14"/>
      <c r="AT206" s="193" t="s">
        <v>144</v>
      </c>
      <c r="AU206" s="193" t="s">
        <v>79</v>
      </c>
      <c r="AV206" s="14" t="s">
        <v>79</v>
      </c>
      <c r="AW206" s="14" t="s">
        <v>33</v>
      </c>
      <c r="AX206" s="14" t="s">
        <v>71</v>
      </c>
      <c r="AY206" s="193" t="s">
        <v>129</v>
      </c>
    </row>
    <row r="207" s="15" customFormat="1">
      <c r="A207" s="15"/>
      <c r="B207" s="210"/>
      <c r="C207" s="15"/>
      <c r="D207" s="185" t="s">
        <v>144</v>
      </c>
      <c r="E207" s="211" t="s">
        <v>3</v>
      </c>
      <c r="F207" s="212" t="s">
        <v>319</v>
      </c>
      <c r="G207" s="15"/>
      <c r="H207" s="213">
        <v>183.16</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144</v>
      </c>
      <c r="AU207" s="211" t="s">
        <v>79</v>
      </c>
      <c r="AV207" s="15" t="s">
        <v>85</v>
      </c>
      <c r="AW207" s="15" t="s">
        <v>33</v>
      </c>
      <c r="AX207" s="15" t="s">
        <v>15</v>
      </c>
      <c r="AY207" s="211" t="s">
        <v>129</v>
      </c>
    </row>
    <row r="208" s="2" customFormat="1" ht="16.5" customHeight="1">
      <c r="A208" s="39"/>
      <c r="B208" s="165"/>
      <c r="C208" s="200" t="s">
        <v>333</v>
      </c>
      <c r="D208" s="200" t="s">
        <v>147</v>
      </c>
      <c r="E208" s="201" t="s">
        <v>334</v>
      </c>
      <c r="F208" s="202" t="s">
        <v>335</v>
      </c>
      <c r="G208" s="203" t="s">
        <v>255</v>
      </c>
      <c r="H208" s="204">
        <v>0.058999999999999997</v>
      </c>
      <c r="I208" s="205"/>
      <c r="J208" s="206">
        <f>ROUND(I208*H208,2)</f>
        <v>0</v>
      </c>
      <c r="K208" s="202" t="s">
        <v>136</v>
      </c>
      <c r="L208" s="207"/>
      <c r="M208" s="208" t="s">
        <v>3</v>
      </c>
      <c r="N208" s="209" t="s">
        <v>43</v>
      </c>
      <c r="O208" s="73"/>
      <c r="P208" s="175">
        <f>O208*H208</f>
        <v>0</v>
      </c>
      <c r="Q208" s="175">
        <v>1</v>
      </c>
      <c r="R208" s="175">
        <f>Q208*H208</f>
        <v>0.058999999999999997</v>
      </c>
      <c r="S208" s="175">
        <v>0</v>
      </c>
      <c r="T208" s="176">
        <f>S208*H208</f>
        <v>0</v>
      </c>
      <c r="U208" s="39"/>
      <c r="V208" s="39"/>
      <c r="W208" s="39"/>
      <c r="X208" s="39"/>
      <c r="Y208" s="39"/>
      <c r="Z208" s="39"/>
      <c r="AA208" s="39"/>
      <c r="AB208" s="39"/>
      <c r="AC208" s="39"/>
      <c r="AD208" s="39"/>
      <c r="AE208" s="39"/>
      <c r="AR208" s="177" t="s">
        <v>320</v>
      </c>
      <c r="AT208" s="177" t="s">
        <v>147</v>
      </c>
      <c r="AU208" s="177" t="s">
        <v>79</v>
      </c>
      <c r="AY208" s="20" t="s">
        <v>129</v>
      </c>
      <c r="BE208" s="178">
        <f>IF(N208="základní",J208,0)</f>
        <v>0</v>
      </c>
      <c r="BF208" s="178">
        <f>IF(N208="snížená",J208,0)</f>
        <v>0</v>
      </c>
      <c r="BG208" s="178">
        <f>IF(N208="zákl. přenesená",J208,0)</f>
        <v>0</v>
      </c>
      <c r="BH208" s="178">
        <f>IF(N208="sníž. přenesená",J208,0)</f>
        <v>0</v>
      </c>
      <c r="BI208" s="178">
        <f>IF(N208="nulová",J208,0)</f>
        <v>0</v>
      </c>
      <c r="BJ208" s="20" t="s">
        <v>79</v>
      </c>
      <c r="BK208" s="178">
        <f>ROUND(I208*H208,2)</f>
        <v>0</v>
      </c>
      <c r="BL208" s="20" t="s">
        <v>219</v>
      </c>
      <c r="BM208" s="177" t="s">
        <v>336</v>
      </c>
    </row>
    <row r="209" s="14" customFormat="1">
      <c r="A209" s="14"/>
      <c r="B209" s="192"/>
      <c r="C209" s="14"/>
      <c r="D209" s="185" t="s">
        <v>144</v>
      </c>
      <c r="E209" s="14"/>
      <c r="F209" s="194" t="s">
        <v>337</v>
      </c>
      <c r="G209" s="14"/>
      <c r="H209" s="195">
        <v>0.058999999999999997</v>
      </c>
      <c r="I209" s="196"/>
      <c r="J209" s="14"/>
      <c r="K209" s="14"/>
      <c r="L209" s="192"/>
      <c r="M209" s="197"/>
      <c r="N209" s="198"/>
      <c r="O209" s="198"/>
      <c r="P209" s="198"/>
      <c r="Q209" s="198"/>
      <c r="R209" s="198"/>
      <c r="S209" s="198"/>
      <c r="T209" s="199"/>
      <c r="U209" s="14"/>
      <c r="V209" s="14"/>
      <c r="W209" s="14"/>
      <c r="X209" s="14"/>
      <c r="Y209" s="14"/>
      <c r="Z209" s="14"/>
      <c r="AA209" s="14"/>
      <c r="AB209" s="14"/>
      <c r="AC209" s="14"/>
      <c r="AD209" s="14"/>
      <c r="AE209" s="14"/>
      <c r="AT209" s="193" t="s">
        <v>144</v>
      </c>
      <c r="AU209" s="193" t="s">
        <v>79</v>
      </c>
      <c r="AV209" s="14" t="s">
        <v>79</v>
      </c>
      <c r="AW209" s="14" t="s">
        <v>4</v>
      </c>
      <c r="AX209" s="14" t="s">
        <v>15</v>
      </c>
      <c r="AY209" s="193" t="s">
        <v>129</v>
      </c>
    </row>
    <row r="210" s="2" customFormat="1" ht="24.15" customHeight="1">
      <c r="A210" s="39"/>
      <c r="B210" s="165"/>
      <c r="C210" s="166" t="s">
        <v>338</v>
      </c>
      <c r="D210" s="166" t="s">
        <v>132</v>
      </c>
      <c r="E210" s="167" t="s">
        <v>339</v>
      </c>
      <c r="F210" s="168" t="s">
        <v>340</v>
      </c>
      <c r="G210" s="169" t="s">
        <v>135</v>
      </c>
      <c r="H210" s="170">
        <v>7.7000000000000002</v>
      </c>
      <c r="I210" s="171"/>
      <c r="J210" s="172">
        <f>ROUND(I210*H210,2)</f>
        <v>0</v>
      </c>
      <c r="K210" s="168" t="s">
        <v>136</v>
      </c>
      <c r="L210" s="40"/>
      <c r="M210" s="173" t="s">
        <v>3</v>
      </c>
      <c r="N210" s="174" t="s">
        <v>43</v>
      </c>
      <c r="O210" s="73"/>
      <c r="P210" s="175">
        <f>O210*H210</f>
        <v>0</v>
      </c>
      <c r="Q210" s="175">
        <v>0.00088000000000000003</v>
      </c>
      <c r="R210" s="175">
        <f>Q210*H210</f>
        <v>0.0067760000000000008</v>
      </c>
      <c r="S210" s="175">
        <v>0</v>
      </c>
      <c r="T210" s="176">
        <f>S210*H210</f>
        <v>0</v>
      </c>
      <c r="U210" s="39"/>
      <c r="V210" s="39"/>
      <c r="W210" s="39"/>
      <c r="X210" s="39"/>
      <c r="Y210" s="39"/>
      <c r="Z210" s="39"/>
      <c r="AA210" s="39"/>
      <c r="AB210" s="39"/>
      <c r="AC210" s="39"/>
      <c r="AD210" s="39"/>
      <c r="AE210" s="39"/>
      <c r="AR210" s="177" t="s">
        <v>219</v>
      </c>
      <c r="AT210" s="177" t="s">
        <v>132</v>
      </c>
      <c r="AU210" s="177" t="s">
        <v>79</v>
      </c>
      <c r="AY210" s="20" t="s">
        <v>129</v>
      </c>
      <c r="BE210" s="178">
        <f>IF(N210="základní",J210,0)</f>
        <v>0</v>
      </c>
      <c r="BF210" s="178">
        <f>IF(N210="snížená",J210,0)</f>
        <v>0</v>
      </c>
      <c r="BG210" s="178">
        <f>IF(N210="zákl. přenesená",J210,0)</f>
        <v>0</v>
      </c>
      <c r="BH210" s="178">
        <f>IF(N210="sníž. přenesená",J210,0)</f>
        <v>0</v>
      </c>
      <c r="BI210" s="178">
        <f>IF(N210="nulová",J210,0)</f>
        <v>0</v>
      </c>
      <c r="BJ210" s="20" t="s">
        <v>79</v>
      </c>
      <c r="BK210" s="178">
        <f>ROUND(I210*H210,2)</f>
        <v>0</v>
      </c>
      <c r="BL210" s="20" t="s">
        <v>219</v>
      </c>
      <c r="BM210" s="177" t="s">
        <v>341</v>
      </c>
    </row>
    <row r="211" s="2" customFormat="1">
      <c r="A211" s="39"/>
      <c r="B211" s="40"/>
      <c r="C211" s="39"/>
      <c r="D211" s="179" t="s">
        <v>138</v>
      </c>
      <c r="E211" s="39"/>
      <c r="F211" s="180" t="s">
        <v>342</v>
      </c>
      <c r="G211" s="39"/>
      <c r="H211" s="39"/>
      <c r="I211" s="181"/>
      <c r="J211" s="39"/>
      <c r="K211" s="39"/>
      <c r="L211" s="40"/>
      <c r="M211" s="182"/>
      <c r="N211" s="183"/>
      <c r="O211" s="73"/>
      <c r="P211" s="73"/>
      <c r="Q211" s="73"/>
      <c r="R211" s="73"/>
      <c r="S211" s="73"/>
      <c r="T211" s="74"/>
      <c r="U211" s="39"/>
      <c r="V211" s="39"/>
      <c r="W211" s="39"/>
      <c r="X211" s="39"/>
      <c r="Y211" s="39"/>
      <c r="Z211" s="39"/>
      <c r="AA211" s="39"/>
      <c r="AB211" s="39"/>
      <c r="AC211" s="39"/>
      <c r="AD211" s="39"/>
      <c r="AE211" s="39"/>
      <c r="AT211" s="20" t="s">
        <v>138</v>
      </c>
      <c r="AU211" s="20" t="s">
        <v>79</v>
      </c>
    </row>
    <row r="212" s="13" customFormat="1">
      <c r="A212" s="13"/>
      <c r="B212" s="184"/>
      <c r="C212" s="13"/>
      <c r="D212" s="185" t="s">
        <v>144</v>
      </c>
      <c r="E212" s="186" t="s">
        <v>3</v>
      </c>
      <c r="F212" s="187" t="s">
        <v>314</v>
      </c>
      <c r="G212" s="13"/>
      <c r="H212" s="186" t="s">
        <v>3</v>
      </c>
      <c r="I212" s="188"/>
      <c r="J212" s="13"/>
      <c r="K212" s="13"/>
      <c r="L212" s="184"/>
      <c r="M212" s="189"/>
      <c r="N212" s="190"/>
      <c r="O212" s="190"/>
      <c r="P212" s="190"/>
      <c r="Q212" s="190"/>
      <c r="R212" s="190"/>
      <c r="S212" s="190"/>
      <c r="T212" s="191"/>
      <c r="U212" s="13"/>
      <c r="V212" s="13"/>
      <c r="W212" s="13"/>
      <c r="X212" s="13"/>
      <c r="Y212" s="13"/>
      <c r="Z212" s="13"/>
      <c r="AA212" s="13"/>
      <c r="AB212" s="13"/>
      <c r="AC212" s="13"/>
      <c r="AD212" s="13"/>
      <c r="AE212" s="13"/>
      <c r="AT212" s="186" t="s">
        <v>144</v>
      </c>
      <c r="AU212" s="186" t="s">
        <v>79</v>
      </c>
      <c r="AV212" s="13" t="s">
        <v>15</v>
      </c>
      <c r="AW212" s="13" t="s">
        <v>33</v>
      </c>
      <c r="AX212" s="13" t="s">
        <v>71</v>
      </c>
      <c r="AY212" s="186" t="s">
        <v>129</v>
      </c>
    </row>
    <row r="213" s="14" customFormat="1">
      <c r="A213" s="14"/>
      <c r="B213" s="192"/>
      <c r="C213" s="14"/>
      <c r="D213" s="185" t="s">
        <v>144</v>
      </c>
      <c r="E213" s="193" t="s">
        <v>3</v>
      </c>
      <c r="F213" s="194" t="s">
        <v>315</v>
      </c>
      <c r="G213" s="14"/>
      <c r="H213" s="195">
        <v>1.7</v>
      </c>
      <c r="I213" s="196"/>
      <c r="J213" s="14"/>
      <c r="K213" s="14"/>
      <c r="L213" s="192"/>
      <c r="M213" s="197"/>
      <c r="N213" s="198"/>
      <c r="O213" s="198"/>
      <c r="P213" s="198"/>
      <c r="Q213" s="198"/>
      <c r="R213" s="198"/>
      <c r="S213" s="198"/>
      <c r="T213" s="199"/>
      <c r="U213" s="14"/>
      <c r="V213" s="14"/>
      <c r="W213" s="14"/>
      <c r="X213" s="14"/>
      <c r="Y213" s="14"/>
      <c r="Z213" s="14"/>
      <c r="AA213" s="14"/>
      <c r="AB213" s="14"/>
      <c r="AC213" s="14"/>
      <c r="AD213" s="14"/>
      <c r="AE213" s="14"/>
      <c r="AT213" s="193" t="s">
        <v>144</v>
      </c>
      <c r="AU213" s="193" t="s">
        <v>79</v>
      </c>
      <c r="AV213" s="14" t="s">
        <v>79</v>
      </c>
      <c r="AW213" s="14" t="s">
        <v>33</v>
      </c>
      <c r="AX213" s="14" t="s">
        <v>71</v>
      </c>
      <c r="AY213" s="193" t="s">
        <v>129</v>
      </c>
    </row>
    <row r="214" s="13" customFormat="1">
      <c r="A214" s="13"/>
      <c r="B214" s="184"/>
      <c r="C214" s="13"/>
      <c r="D214" s="185" t="s">
        <v>144</v>
      </c>
      <c r="E214" s="186" t="s">
        <v>3</v>
      </c>
      <c r="F214" s="187" t="s">
        <v>317</v>
      </c>
      <c r="G214" s="13"/>
      <c r="H214" s="186" t="s">
        <v>3</v>
      </c>
      <c r="I214" s="188"/>
      <c r="J214" s="13"/>
      <c r="K214" s="13"/>
      <c r="L214" s="184"/>
      <c r="M214" s="189"/>
      <c r="N214" s="190"/>
      <c r="O214" s="190"/>
      <c r="P214" s="190"/>
      <c r="Q214" s="190"/>
      <c r="R214" s="190"/>
      <c r="S214" s="190"/>
      <c r="T214" s="191"/>
      <c r="U214" s="13"/>
      <c r="V214" s="13"/>
      <c r="W214" s="13"/>
      <c r="X214" s="13"/>
      <c r="Y214" s="13"/>
      <c r="Z214" s="13"/>
      <c r="AA214" s="13"/>
      <c r="AB214" s="13"/>
      <c r="AC214" s="13"/>
      <c r="AD214" s="13"/>
      <c r="AE214" s="13"/>
      <c r="AT214" s="186" t="s">
        <v>144</v>
      </c>
      <c r="AU214" s="186" t="s">
        <v>79</v>
      </c>
      <c r="AV214" s="13" t="s">
        <v>15</v>
      </c>
      <c r="AW214" s="13" t="s">
        <v>33</v>
      </c>
      <c r="AX214" s="13" t="s">
        <v>71</v>
      </c>
      <c r="AY214" s="186" t="s">
        <v>129</v>
      </c>
    </row>
    <row r="215" s="14" customFormat="1">
      <c r="A215" s="14"/>
      <c r="B215" s="192"/>
      <c r="C215" s="14"/>
      <c r="D215" s="185" t="s">
        <v>144</v>
      </c>
      <c r="E215" s="193" t="s">
        <v>3</v>
      </c>
      <c r="F215" s="194" t="s">
        <v>318</v>
      </c>
      <c r="G215" s="14"/>
      <c r="H215" s="195">
        <v>6</v>
      </c>
      <c r="I215" s="196"/>
      <c r="J215" s="14"/>
      <c r="K215" s="14"/>
      <c r="L215" s="192"/>
      <c r="M215" s="197"/>
      <c r="N215" s="198"/>
      <c r="O215" s="198"/>
      <c r="P215" s="198"/>
      <c r="Q215" s="198"/>
      <c r="R215" s="198"/>
      <c r="S215" s="198"/>
      <c r="T215" s="199"/>
      <c r="U215" s="14"/>
      <c r="V215" s="14"/>
      <c r="W215" s="14"/>
      <c r="X215" s="14"/>
      <c r="Y215" s="14"/>
      <c r="Z215" s="14"/>
      <c r="AA215" s="14"/>
      <c r="AB215" s="14"/>
      <c r="AC215" s="14"/>
      <c r="AD215" s="14"/>
      <c r="AE215" s="14"/>
      <c r="AT215" s="193" t="s">
        <v>144</v>
      </c>
      <c r="AU215" s="193" t="s">
        <v>79</v>
      </c>
      <c r="AV215" s="14" t="s">
        <v>79</v>
      </c>
      <c r="AW215" s="14" t="s">
        <v>33</v>
      </c>
      <c r="AX215" s="14" t="s">
        <v>71</v>
      </c>
      <c r="AY215" s="193" t="s">
        <v>129</v>
      </c>
    </row>
    <row r="216" s="15" customFormat="1">
      <c r="A216" s="15"/>
      <c r="B216" s="210"/>
      <c r="C216" s="15"/>
      <c r="D216" s="185" t="s">
        <v>144</v>
      </c>
      <c r="E216" s="211" t="s">
        <v>3</v>
      </c>
      <c r="F216" s="212" t="s">
        <v>319</v>
      </c>
      <c r="G216" s="15"/>
      <c r="H216" s="213">
        <v>7.7000000000000002</v>
      </c>
      <c r="I216" s="214"/>
      <c r="J216" s="15"/>
      <c r="K216" s="15"/>
      <c r="L216" s="210"/>
      <c r="M216" s="215"/>
      <c r="N216" s="216"/>
      <c r="O216" s="216"/>
      <c r="P216" s="216"/>
      <c r="Q216" s="216"/>
      <c r="R216" s="216"/>
      <c r="S216" s="216"/>
      <c r="T216" s="217"/>
      <c r="U216" s="15"/>
      <c r="V216" s="15"/>
      <c r="W216" s="15"/>
      <c r="X216" s="15"/>
      <c r="Y216" s="15"/>
      <c r="Z216" s="15"/>
      <c r="AA216" s="15"/>
      <c r="AB216" s="15"/>
      <c r="AC216" s="15"/>
      <c r="AD216" s="15"/>
      <c r="AE216" s="15"/>
      <c r="AT216" s="211" t="s">
        <v>144</v>
      </c>
      <c r="AU216" s="211" t="s">
        <v>79</v>
      </c>
      <c r="AV216" s="15" t="s">
        <v>85</v>
      </c>
      <c r="AW216" s="15" t="s">
        <v>33</v>
      </c>
      <c r="AX216" s="15" t="s">
        <v>15</v>
      </c>
      <c r="AY216" s="211" t="s">
        <v>129</v>
      </c>
    </row>
    <row r="217" s="2" customFormat="1" ht="49.05" customHeight="1">
      <c r="A217" s="39"/>
      <c r="B217" s="165"/>
      <c r="C217" s="200" t="s">
        <v>343</v>
      </c>
      <c r="D217" s="200" t="s">
        <v>147</v>
      </c>
      <c r="E217" s="201" t="s">
        <v>344</v>
      </c>
      <c r="F217" s="202" t="s">
        <v>345</v>
      </c>
      <c r="G217" s="203" t="s">
        <v>135</v>
      </c>
      <c r="H217" s="204">
        <v>8.9740000000000002</v>
      </c>
      <c r="I217" s="205"/>
      <c r="J217" s="206">
        <f>ROUND(I217*H217,2)</f>
        <v>0</v>
      </c>
      <c r="K217" s="202" t="s">
        <v>136</v>
      </c>
      <c r="L217" s="207"/>
      <c r="M217" s="208" t="s">
        <v>3</v>
      </c>
      <c r="N217" s="209" t="s">
        <v>43</v>
      </c>
      <c r="O217" s="73"/>
      <c r="P217" s="175">
        <f>O217*H217</f>
        <v>0</v>
      </c>
      <c r="Q217" s="175">
        <v>0.0054000000000000003</v>
      </c>
      <c r="R217" s="175">
        <f>Q217*H217</f>
        <v>0.048459600000000005</v>
      </c>
      <c r="S217" s="175">
        <v>0</v>
      </c>
      <c r="T217" s="176">
        <f>S217*H217</f>
        <v>0</v>
      </c>
      <c r="U217" s="39"/>
      <c r="V217" s="39"/>
      <c r="W217" s="39"/>
      <c r="X217" s="39"/>
      <c r="Y217" s="39"/>
      <c r="Z217" s="39"/>
      <c r="AA217" s="39"/>
      <c r="AB217" s="39"/>
      <c r="AC217" s="39"/>
      <c r="AD217" s="39"/>
      <c r="AE217" s="39"/>
      <c r="AR217" s="177" t="s">
        <v>320</v>
      </c>
      <c r="AT217" s="177" t="s">
        <v>147</v>
      </c>
      <c r="AU217" s="177" t="s">
        <v>79</v>
      </c>
      <c r="AY217" s="20" t="s">
        <v>129</v>
      </c>
      <c r="BE217" s="178">
        <f>IF(N217="základní",J217,0)</f>
        <v>0</v>
      </c>
      <c r="BF217" s="178">
        <f>IF(N217="snížená",J217,0)</f>
        <v>0</v>
      </c>
      <c r="BG217" s="178">
        <f>IF(N217="zákl. přenesená",J217,0)</f>
        <v>0</v>
      </c>
      <c r="BH217" s="178">
        <f>IF(N217="sníž. přenesená",J217,0)</f>
        <v>0</v>
      </c>
      <c r="BI217" s="178">
        <f>IF(N217="nulová",J217,0)</f>
        <v>0</v>
      </c>
      <c r="BJ217" s="20" t="s">
        <v>79</v>
      </c>
      <c r="BK217" s="178">
        <f>ROUND(I217*H217,2)</f>
        <v>0</v>
      </c>
      <c r="BL217" s="20" t="s">
        <v>219</v>
      </c>
      <c r="BM217" s="177" t="s">
        <v>346</v>
      </c>
    </row>
    <row r="218" s="14" customFormat="1">
      <c r="A218" s="14"/>
      <c r="B218" s="192"/>
      <c r="C218" s="14"/>
      <c r="D218" s="185" t="s">
        <v>144</v>
      </c>
      <c r="E218" s="14"/>
      <c r="F218" s="194" t="s">
        <v>347</v>
      </c>
      <c r="G218" s="14"/>
      <c r="H218" s="195">
        <v>8.9740000000000002</v>
      </c>
      <c r="I218" s="196"/>
      <c r="J218" s="14"/>
      <c r="K218" s="14"/>
      <c r="L218" s="192"/>
      <c r="M218" s="197"/>
      <c r="N218" s="198"/>
      <c r="O218" s="198"/>
      <c r="P218" s="198"/>
      <c r="Q218" s="198"/>
      <c r="R218" s="198"/>
      <c r="S218" s="198"/>
      <c r="T218" s="199"/>
      <c r="U218" s="14"/>
      <c r="V218" s="14"/>
      <c r="W218" s="14"/>
      <c r="X218" s="14"/>
      <c r="Y218" s="14"/>
      <c r="Z218" s="14"/>
      <c r="AA218" s="14"/>
      <c r="AB218" s="14"/>
      <c r="AC218" s="14"/>
      <c r="AD218" s="14"/>
      <c r="AE218" s="14"/>
      <c r="AT218" s="193" t="s">
        <v>144</v>
      </c>
      <c r="AU218" s="193" t="s">
        <v>79</v>
      </c>
      <c r="AV218" s="14" t="s">
        <v>79</v>
      </c>
      <c r="AW218" s="14" t="s">
        <v>4</v>
      </c>
      <c r="AX218" s="14" t="s">
        <v>15</v>
      </c>
      <c r="AY218" s="193" t="s">
        <v>129</v>
      </c>
    </row>
    <row r="219" s="2" customFormat="1" ht="49.05" customHeight="1">
      <c r="A219" s="39"/>
      <c r="B219" s="165"/>
      <c r="C219" s="166" t="s">
        <v>348</v>
      </c>
      <c r="D219" s="166" t="s">
        <v>132</v>
      </c>
      <c r="E219" s="167" t="s">
        <v>349</v>
      </c>
      <c r="F219" s="168" t="s">
        <v>350</v>
      </c>
      <c r="G219" s="169" t="s">
        <v>135</v>
      </c>
      <c r="H219" s="170">
        <v>43.340000000000003</v>
      </c>
      <c r="I219" s="171"/>
      <c r="J219" s="172">
        <f>ROUND(I219*H219,2)</f>
        <v>0</v>
      </c>
      <c r="K219" s="168" t="s">
        <v>136</v>
      </c>
      <c r="L219" s="40"/>
      <c r="M219" s="173" t="s">
        <v>3</v>
      </c>
      <c r="N219" s="174" t="s">
        <v>43</v>
      </c>
      <c r="O219" s="73"/>
      <c r="P219" s="175">
        <f>O219*H219</f>
        <v>0</v>
      </c>
      <c r="Q219" s="175">
        <v>0</v>
      </c>
      <c r="R219" s="175">
        <f>Q219*H219</f>
        <v>0</v>
      </c>
      <c r="S219" s="175">
        <v>0</v>
      </c>
      <c r="T219" s="176">
        <f>S219*H219</f>
        <v>0</v>
      </c>
      <c r="U219" s="39"/>
      <c r="V219" s="39"/>
      <c r="W219" s="39"/>
      <c r="X219" s="39"/>
      <c r="Y219" s="39"/>
      <c r="Z219" s="39"/>
      <c r="AA219" s="39"/>
      <c r="AB219" s="39"/>
      <c r="AC219" s="39"/>
      <c r="AD219" s="39"/>
      <c r="AE219" s="39"/>
      <c r="AR219" s="177" t="s">
        <v>219</v>
      </c>
      <c r="AT219" s="177" t="s">
        <v>132</v>
      </c>
      <c r="AU219" s="177" t="s">
        <v>79</v>
      </c>
      <c r="AY219" s="20" t="s">
        <v>129</v>
      </c>
      <c r="BE219" s="178">
        <f>IF(N219="základní",J219,0)</f>
        <v>0</v>
      </c>
      <c r="BF219" s="178">
        <f>IF(N219="snížená",J219,0)</f>
        <v>0</v>
      </c>
      <c r="BG219" s="178">
        <f>IF(N219="zákl. přenesená",J219,0)</f>
        <v>0</v>
      </c>
      <c r="BH219" s="178">
        <f>IF(N219="sníž. přenesená",J219,0)</f>
        <v>0</v>
      </c>
      <c r="BI219" s="178">
        <f>IF(N219="nulová",J219,0)</f>
        <v>0</v>
      </c>
      <c r="BJ219" s="20" t="s">
        <v>79</v>
      </c>
      <c r="BK219" s="178">
        <f>ROUND(I219*H219,2)</f>
        <v>0</v>
      </c>
      <c r="BL219" s="20" t="s">
        <v>219</v>
      </c>
      <c r="BM219" s="177" t="s">
        <v>351</v>
      </c>
    </row>
    <row r="220" s="2" customFormat="1">
      <c r="A220" s="39"/>
      <c r="B220" s="40"/>
      <c r="C220" s="39"/>
      <c r="D220" s="179" t="s">
        <v>138</v>
      </c>
      <c r="E220" s="39"/>
      <c r="F220" s="180" t="s">
        <v>352</v>
      </c>
      <c r="G220" s="39"/>
      <c r="H220" s="39"/>
      <c r="I220" s="181"/>
      <c r="J220" s="39"/>
      <c r="K220" s="39"/>
      <c r="L220" s="40"/>
      <c r="M220" s="182"/>
      <c r="N220" s="183"/>
      <c r="O220" s="73"/>
      <c r="P220" s="73"/>
      <c r="Q220" s="73"/>
      <c r="R220" s="73"/>
      <c r="S220" s="73"/>
      <c r="T220" s="74"/>
      <c r="U220" s="39"/>
      <c r="V220" s="39"/>
      <c r="W220" s="39"/>
      <c r="X220" s="39"/>
      <c r="Y220" s="39"/>
      <c r="Z220" s="39"/>
      <c r="AA220" s="39"/>
      <c r="AB220" s="39"/>
      <c r="AC220" s="39"/>
      <c r="AD220" s="39"/>
      <c r="AE220" s="39"/>
      <c r="AT220" s="20" t="s">
        <v>138</v>
      </c>
      <c r="AU220" s="20" t="s">
        <v>79</v>
      </c>
    </row>
    <row r="221" s="13" customFormat="1">
      <c r="A221" s="13"/>
      <c r="B221" s="184"/>
      <c r="C221" s="13"/>
      <c r="D221" s="185" t="s">
        <v>144</v>
      </c>
      <c r="E221" s="186" t="s">
        <v>3</v>
      </c>
      <c r="F221" s="187" t="s">
        <v>353</v>
      </c>
      <c r="G221" s="13"/>
      <c r="H221" s="186" t="s">
        <v>3</v>
      </c>
      <c r="I221" s="188"/>
      <c r="J221" s="13"/>
      <c r="K221" s="13"/>
      <c r="L221" s="184"/>
      <c r="M221" s="189"/>
      <c r="N221" s="190"/>
      <c r="O221" s="190"/>
      <c r="P221" s="190"/>
      <c r="Q221" s="190"/>
      <c r="R221" s="190"/>
      <c r="S221" s="190"/>
      <c r="T221" s="191"/>
      <c r="U221" s="13"/>
      <c r="V221" s="13"/>
      <c r="W221" s="13"/>
      <c r="X221" s="13"/>
      <c r="Y221" s="13"/>
      <c r="Z221" s="13"/>
      <c r="AA221" s="13"/>
      <c r="AB221" s="13"/>
      <c r="AC221" s="13"/>
      <c r="AD221" s="13"/>
      <c r="AE221" s="13"/>
      <c r="AT221" s="186" t="s">
        <v>144</v>
      </c>
      <c r="AU221" s="186" t="s">
        <v>79</v>
      </c>
      <c r="AV221" s="13" t="s">
        <v>15</v>
      </c>
      <c r="AW221" s="13" t="s">
        <v>33</v>
      </c>
      <c r="AX221" s="13" t="s">
        <v>71</v>
      </c>
      <c r="AY221" s="186" t="s">
        <v>129</v>
      </c>
    </row>
    <row r="222" s="14" customFormat="1">
      <c r="A222" s="14"/>
      <c r="B222" s="192"/>
      <c r="C222" s="14"/>
      <c r="D222" s="185" t="s">
        <v>144</v>
      </c>
      <c r="E222" s="193" t="s">
        <v>3</v>
      </c>
      <c r="F222" s="194" t="s">
        <v>354</v>
      </c>
      <c r="G222" s="14"/>
      <c r="H222" s="195">
        <v>13.119999999999999</v>
      </c>
      <c r="I222" s="196"/>
      <c r="J222" s="14"/>
      <c r="K222" s="14"/>
      <c r="L222" s="192"/>
      <c r="M222" s="197"/>
      <c r="N222" s="198"/>
      <c r="O222" s="198"/>
      <c r="P222" s="198"/>
      <c r="Q222" s="198"/>
      <c r="R222" s="198"/>
      <c r="S222" s="198"/>
      <c r="T222" s="199"/>
      <c r="U222" s="14"/>
      <c r="V222" s="14"/>
      <c r="W222" s="14"/>
      <c r="X222" s="14"/>
      <c r="Y222" s="14"/>
      <c r="Z222" s="14"/>
      <c r="AA222" s="14"/>
      <c r="AB222" s="14"/>
      <c r="AC222" s="14"/>
      <c r="AD222" s="14"/>
      <c r="AE222" s="14"/>
      <c r="AT222" s="193" t="s">
        <v>144</v>
      </c>
      <c r="AU222" s="193" t="s">
        <v>79</v>
      </c>
      <c r="AV222" s="14" t="s">
        <v>79</v>
      </c>
      <c r="AW222" s="14" t="s">
        <v>33</v>
      </c>
      <c r="AX222" s="14" t="s">
        <v>71</v>
      </c>
      <c r="AY222" s="193" t="s">
        <v>129</v>
      </c>
    </row>
    <row r="223" s="13" customFormat="1">
      <c r="A223" s="13"/>
      <c r="B223" s="184"/>
      <c r="C223" s="13"/>
      <c r="D223" s="185" t="s">
        <v>144</v>
      </c>
      <c r="E223" s="186" t="s">
        <v>3</v>
      </c>
      <c r="F223" s="187" t="s">
        <v>355</v>
      </c>
      <c r="G223" s="13"/>
      <c r="H223" s="186" t="s">
        <v>3</v>
      </c>
      <c r="I223" s="188"/>
      <c r="J223" s="13"/>
      <c r="K223" s="13"/>
      <c r="L223" s="184"/>
      <c r="M223" s="189"/>
      <c r="N223" s="190"/>
      <c r="O223" s="190"/>
      <c r="P223" s="190"/>
      <c r="Q223" s="190"/>
      <c r="R223" s="190"/>
      <c r="S223" s="190"/>
      <c r="T223" s="191"/>
      <c r="U223" s="13"/>
      <c r="V223" s="13"/>
      <c r="W223" s="13"/>
      <c r="X223" s="13"/>
      <c r="Y223" s="13"/>
      <c r="Z223" s="13"/>
      <c r="AA223" s="13"/>
      <c r="AB223" s="13"/>
      <c r="AC223" s="13"/>
      <c r="AD223" s="13"/>
      <c r="AE223" s="13"/>
      <c r="AT223" s="186" t="s">
        <v>144</v>
      </c>
      <c r="AU223" s="186" t="s">
        <v>79</v>
      </c>
      <c r="AV223" s="13" t="s">
        <v>15</v>
      </c>
      <c r="AW223" s="13" t="s">
        <v>33</v>
      </c>
      <c r="AX223" s="13" t="s">
        <v>71</v>
      </c>
      <c r="AY223" s="186" t="s">
        <v>129</v>
      </c>
    </row>
    <row r="224" s="14" customFormat="1">
      <c r="A224" s="14"/>
      <c r="B224" s="192"/>
      <c r="C224" s="14"/>
      <c r="D224" s="185" t="s">
        <v>144</v>
      </c>
      <c r="E224" s="193" t="s">
        <v>3</v>
      </c>
      <c r="F224" s="194" t="s">
        <v>356</v>
      </c>
      <c r="G224" s="14"/>
      <c r="H224" s="195">
        <v>6.8200000000000003</v>
      </c>
      <c r="I224" s="196"/>
      <c r="J224" s="14"/>
      <c r="K224" s="14"/>
      <c r="L224" s="192"/>
      <c r="M224" s="197"/>
      <c r="N224" s="198"/>
      <c r="O224" s="198"/>
      <c r="P224" s="198"/>
      <c r="Q224" s="198"/>
      <c r="R224" s="198"/>
      <c r="S224" s="198"/>
      <c r="T224" s="199"/>
      <c r="U224" s="14"/>
      <c r="V224" s="14"/>
      <c r="W224" s="14"/>
      <c r="X224" s="14"/>
      <c r="Y224" s="14"/>
      <c r="Z224" s="14"/>
      <c r="AA224" s="14"/>
      <c r="AB224" s="14"/>
      <c r="AC224" s="14"/>
      <c r="AD224" s="14"/>
      <c r="AE224" s="14"/>
      <c r="AT224" s="193" t="s">
        <v>144</v>
      </c>
      <c r="AU224" s="193" t="s">
        <v>79</v>
      </c>
      <c r="AV224" s="14" t="s">
        <v>79</v>
      </c>
      <c r="AW224" s="14" t="s">
        <v>33</v>
      </c>
      <c r="AX224" s="14" t="s">
        <v>71</v>
      </c>
      <c r="AY224" s="193" t="s">
        <v>129</v>
      </c>
    </row>
    <row r="225" s="13" customFormat="1">
      <c r="A225" s="13"/>
      <c r="B225" s="184"/>
      <c r="C225" s="13"/>
      <c r="D225" s="185" t="s">
        <v>144</v>
      </c>
      <c r="E225" s="186" t="s">
        <v>3</v>
      </c>
      <c r="F225" s="187" t="s">
        <v>357</v>
      </c>
      <c r="G225" s="13"/>
      <c r="H225" s="186" t="s">
        <v>3</v>
      </c>
      <c r="I225" s="188"/>
      <c r="J225" s="13"/>
      <c r="K225" s="13"/>
      <c r="L225" s="184"/>
      <c r="M225" s="189"/>
      <c r="N225" s="190"/>
      <c r="O225" s="190"/>
      <c r="P225" s="190"/>
      <c r="Q225" s="190"/>
      <c r="R225" s="190"/>
      <c r="S225" s="190"/>
      <c r="T225" s="191"/>
      <c r="U225" s="13"/>
      <c r="V225" s="13"/>
      <c r="W225" s="13"/>
      <c r="X225" s="13"/>
      <c r="Y225" s="13"/>
      <c r="Z225" s="13"/>
      <c r="AA225" s="13"/>
      <c r="AB225" s="13"/>
      <c r="AC225" s="13"/>
      <c r="AD225" s="13"/>
      <c r="AE225" s="13"/>
      <c r="AT225" s="186" t="s">
        <v>144</v>
      </c>
      <c r="AU225" s="186" t="s">
        <v>79</v>
      </c>
      <c r="AV225" s="13" t="s">
        <v>15</v>
      </c>
      <c r="AW225" s="13" t="s">
        <v>33</v>
      </c>
      <c r="AX225" s="13" t="s">
        <v>71</v>
      </c>
      <c r="AY225" s="186" t="s">
        <v>129</v>
      </c>
    </row>
    <row r="226" s="14" customFormat="1">
      <c r="A226" s="14"/>
      <c r="B226" s="192"/>
      <c r="C226" s="14"/>
      <c r="D226" s="185" t="s">
        <v>144</v>
      </c>
      <c r="E226" s="193" t="s">
        <v>3</v>
      </c>
      <c r="F226" s="194" t="s">
        <v>358</v>
      </c>
      <c r="G226" s="14"/>
      <c r="H226" s="195">
        <v>4.5599999999999996</v>
      </c>
      <c r="I226" s="196"/>
      <c r="J226" s="14"/>
      <c r="K226" s="14"/>
      <c r="L226" s="192"/>
      <c r="M226" s="197"/>
      <c r="N226" s="198"/>
      <c r="O226" s="198"/>
      <c r="P226" s="198"/>
      <c r="Q226" s="198"/>
      <c r="R226" s="198"/>
      <c r="S226" s="198"/>
      <c r="T226" s="199"/>
      <c r="U226" s="14"/>
      <c r="V226" s="14"/>
      <c r="W226" s="14"/>
      <c r="X226" s="14"/>
      <c r="Y226" s="14"/>
      <c r="Z226" s="14"/>
      <c r="AA226" s="14"/>
      <c r="AB226" s="14"/>
      <c r="AC226" s="14"/>
      <c r="AD226" s="14"/>
      <c r="AE226" s="14"/>
      <c r="AT226" s="193" t="s">
        <v>144</v>
      </c>
      <c r="AU226" s="193" t="s">
        <v>79</v>
      </c>
      <c r="AV226" s="14" t="s">
        <v>79</v>
      </c>
      <c r="AW226" s="14" t="s">
        <v>33</v>
      </c>
      <c r="AX226" s="14" t="s">
        <v>71</v>
      </c>
      <c r="AY226" s="193" t="s">
        <v>129</v>
      </c>
    </row>
    <row r="227" s="13" customFormat="1">
      <c r="A227" s="13"/>
      <c r="B227" s="184"/>
      <c r="C227" s="13"/>
      <c r="D227" s="185" t="s">
        <v>144</v>
      </c>
      <c r="E227" s="186" t="s">
        <v>3</v>
      </c>
      <c r="F227" s="187" t="s">
        <v>359</v>
      </c>
      <c r="G227" s="13"/>
      <c r="H227" s="186" t="s">
        <v>3</v>
      </c>
      <c r="I227" s="188"/>
      <c r="J227" s="13"/>
      <c r="K227" s="13"/>
      <c r="L227" s="184"/>
      <c r="M227" s="189"/>
      <c r="N227" s="190"/>
      <c r="O227" s="190"/>
      <c r="P227" s="190"/>
      <c r="Q227" s="190"/>
      <c r="R227" s="190"/>
      <c r="S227" s="190"/>
      <c r="T227" s="191"/>
      <c r="U227" s="13"/>
      <c r="V227" s="13"/>
      <c r="W227" s="13"/>
      <c r="X227" s="13"/>
      <c r="Y227" s="13"/>
      <c r="Z227" s="13"/>
      <c r="AA227" s="13"/>
      <c r="AB227" s="13"/>
      <c r="AC227" s="13"/>
      <c r="AD227" s="13"/>
      <c r="AE227" s="13"/>
      <c r="AT227" s="186" t="s">
        <v>144</v>
      </c>
      <c r="AU227" s="186" t="s">
        <v>79</v>
      </c>
      <c r="AV227" s="13" t="s">
        <v>15</v>
      </c>
      <c r="AW227" s="13" t="s">
        <v>33</v>
      </c>
      <c r="AX227" s="13" t="s">
        <v>71</v>
      </c>
      <c r="AY227" s="186" t="s">
        <v>129</v>
      </c>
    </row>
    <row r="228" s="14" customFormat="1">
      <c r="A228" s="14"/>
      <c r="B228" s="192"/>
      <c r="C228" s="14"/>
      <c r="D228" s="185" t="s">
        <v>144</v>
      </c>
      <c r="E228" s="193" t="s">
        <v>3</v>
      </c>
      <c r="F228" s="194" t="s">
        <v>360</v>
      </c>
      <c r="G228" s="14"/>
      <c r="H228" s="195">
        <v>7.7400000000000002</v>
      </c>
      <c r="I228" s="196"/>
      <c r="J228" s="14"/>
      <c r="K228" s="14"/>
      <c r="L228" s="192"/>
      <c r="M228" s="197"/>
      <c r="N228" s="198"/>
      <c r="O228" s="198"/>
      <c r="P228" s="198"/>
      <c r="Q228" s="198"/>
      <c r="R228" s="198"/>
      <c r="S228" s="198"/>
      <c r="T228" s="199"/>
      <c r="U228" s="14"/>
      <c r="V228" s="14"/>
      <c r="W228" s="14"/>
      <c r="X228" s="14"/>
      <c r="Y228" s="14"/>
      <c r="Z228" s="14"/>
      <c r="AA228" s="14"/>
      <c r="AB228" s="14"/>
      <c r="AC228" s="14"/>
      <c r="AD228" s="14"/>
      <c r="AE228" s="14"/>
      <c r="AT228" s="193" t="s">
        <v>144</v>
      </c>
      <c r="AU228" s="193" t="s">
        <v>79</v>
      </c>
      <c r="AV228" s="14" t="s">
        <v>79</v>
      </c>
      <c r="AW228" s="14" t="s">
        <v>33</v>
      </c>
      <c r="AX228" s="14" t="s">
        <v>71</v>
      </c>
      <c r="AY228" s="193" t="s">
        <v>129</v>
      </c>
    </row>
    <row r="229" s="13" customFormat="1">
      <c r="A229" s="13"/>
      <c r="B229" s="184"/>
      <c r="C229" s="13"/>
      <c r="D229" s="185" t="s">
        <v>144</v>
      </c>
      <c r="E229" s="186" t="s">
        <v>3</v>
      </c>
      <c r="F229" s="187" t="s">
        <v>361</v>
      </c>
      <c r="G229" s="13"/>
      <c r="H229" s="186" t="s">
        <v>3</v>
      </c>
      <c r="I229" s="188"/>
      <c r="J229" s="13"/>
      <c r="K229" s="13"/>
      <c r="L229" s="184"/>
      <c r="M229" s="189"/>
      <c r="N229" s="190"/>
      <c r="O229" s="190"/>
      <c r="P229" s="190"/>
      <c r="Q229" s="190"/>
      <c r="R229" s="190"/>
      <c r="S229" s="190"/>
      <c r="T229" s="191"/>
      <c r="U229" s="13"/>
      <c r="V229" s="13"/>
      <c r="W229" s="13"/>
      <c r="X229" s="13"/>
      <c r="Y229" s="13"/>
      <c r="Z229" s="13"/>
      <c r="AA229" s="13"/>
      <c r="AB229" s="13"/>
      <c r="AC229" s="13"/>
      <c r="AD229" s="13"/>
      <c r="AE229" s="13"/>
      <c r="AT229" s="186" t="s">
        <v>144</v>
      </c>
      <c r="AU229" s="186" t="s">
        <v>79</v>
      </c>
      <c r="AV229" s="13" t="s">
        <v>15</v>
      </c>
      <c r="AW229" s="13" t="s">
        <v>33</v>
      </c>
      <c r="AX229" s="13" t="s">
        <v>71</v>
      </c>
      <c r="AY229" s="186" t="s">
        <v>129</v>
      </c>
    </row>
    <row r="230" s="14" customFormat="1">
      <c r="A230" s="14"/>
      <c r="B230" s="192"/>
      <c r="C230" s="14"/>
      <c r="D230" s="185" t="s">
        <v>144</v>
      </c>
      <c r="E230" s="193" t="s">
        <v>3</v>
      </c>
      <c r="F230" s="194" t="s">
        <v>362</v>
      </c>
      <c r="G230" s="14"/>
      <c r="H230" s="195">
        <v>2.7000000000000002</v>
      </c>
      <c r="I230" s="196"/>
      <c r="J230" s="14"/>
      <c r="K230" s="14"/>
      <c r="L230" s="192"/>
      <c r="M230" s="197"/>
      <c r="N230" s="198"/>
      <c r="O230" s="198"/>
      <c r="P230" s="198"/>
      <c r="Q230" s="198"/>
      <c r="R230" s="198"/>
      <c r="S230" s="198"/>
      <c r="T230" s="199"/>
      <c r="U230" s="14"/>
      <c r="V230" s="14"/>
      <c r="W230" s="14"/>
      <c r="X230" s="14"/>
      <c r="Y230" s="14"/>
      <c r="Z230" s="14"/>
      <c r="AA230" s="14"/>
      <c r="AB230" s="14"/>
      <c r="AC230" s="14"/>
      <c r="AD230" s="14"/>
      <c r="AE230" s="14"/>
      <c r="AT230" s="193" t="s">
        <v>144</v>
      </c>
      <c r="AU230" s="193" t="s">
        <v>79</v>
      </c>
      <c r="AV230" s="14" t="s">
        <v>79</v>
      </c>
      <c r="AW230" s="14" t="s">
        <v>33</v>
      </c>
      <c r="AX230" s="14" t="s">
        <v>71</v>
      </c>
      <c r="AY230" s="193" t="s">
        <v>129</v>
      </c>
    </row>
    <row r="231" s="13" customFormat="1">
      <c r="A231" s="13"/>
      <c r="B231" s="184"/>
      <c r="C231" s="13"/>
      <c r="D231" s="185" t="s">
        <v>144</v>
      </c>
      <c r="E231" s="186" t="s">
        <v>3</v>
      </c>
      <c r="F231" s="187" t="s">
        <v>363</v>
      </c>
      <c r="G231" s="13"/>
      <c r="H231" s="186" t="s">
        <v>3</v>
      </c>
      <c r="I231" s="188"/>
      <c r="J231" s="13"/>
      <c r="K231" s="13"/>
      <c r="L231" s="184"/>
      <c r="M231" s="189"/>
      <c r="N231" s="190"/>
      <c r="O231" s="190"/>
      <c r="P231" s="190"/>
      <c r="Q231" s="190"/>
      <c r="R231" s="190"/>
      <c r="S231" s="190"/>
      <c r="T231" s="191"/>
      <c r="U231" s="13"/>
      <c r="V231" s="13"/>
      <c r="W231" s="13"/>
      <c r="X231" s="13"/>
      <c r="Y231" s="13"/>
      <c r="Z231" s="13"/>
      <c r="AA231" s="13"/>
      <c r="AB231" s="13"/>
      <c r="AC231" s="13"/>
      <c r="AD231" s="13"/>
      <c r="AE231" s="13"/>
      <c r="AT231" s="186" t="s">
        <v>144</v>
      </c>
      <c r="AU231" s="186" t="s">
        <v>79</v>
      </c>
      <c r="AV231" s="13" t="s">
        <v>15</v>
      </c>
      <c r="AW231" s="13" t="s">
        <v>33</v>
      </c>
      <c r="AX231" s="13" t="s">
        <v>71</v>
      </c>
      <c r="AY231" s="186" t="s">
        <v>129</v>
      </c>
    </row>
    <row r="232" s="14" customFormat="1">
      <c r="A232" s="14"/>
      <c r="B232" s="192"/>
      <c r="C232" s="14"/>
      <c r="D232" s="185" t="s">
        <v>144</v>
      </c>
      <c r="E232" s="193" t="s">
        <v>3</v>
      </c>
      <c r="F232" s="194" t="s">
        <v>364</v>
      </c>
      <c r="G232" s="14"/>
      <c r="H232" s="195">
        <v>5.7599999999999998</v>
      </c>
      <c r="I232" s="196"/>
      <c r="J232" s="14"/>
      <c r="K232" s="14"/>
      <c r="L232" s="192"/>
      <c r="M232" s="197"/>
      <c r="N232" s="198"/>
      <c r="O232" s="198"/>
      <c r="P232" s="198"/>
      <c r="Q232" s="198"/>
      <c r="R232" s="198"/>
      <c r="S232" s="198"/>
      <c r="T232" s="199"/>
      <c r="U232" s="14"/>
      <c r="V232" s="14"/>
      <c r="W232" s="14"/>
      <c r="X232" s="14"/>
      <c r="Y232" s="14"/>
      <c r="Z232" s="14"/>
      <c r="AA232" s="14"/>
      <c r="AB232" s="14"/>
      <c r="AC232" s="14"/>
      <c r="AD232" s="14"/>
      <c r="AE232" s="14"/>
      <c r="AT232" s="193" t="s">
        <v>144</v>
      </c>
      <c r="AU232" s="193" t="s">
        <v>79</v>
      </c>
      <c r="AV232" s="14" t="s">
        <v>79</v>
      </c>
      <c r="AW232" s="14" t="s">
        <v>33</v>
      </c>
      <c r="AX232" s="14" t="s">
        <v>71</v>
      </c>
      <c r="AY232" s="193" t="s">
        <v>129</v>
      </c>
    </row>
    <row r="233" s="13" customFormat="1">
      <c r="A233" s="13"/>
      <c r="B233" s="184"/>
      <c r="C233" s="13"/>
      <c r="D233" s="185" t="s">
        <v>144</v>
      </c>
      <c r="E233" s="186" t="s">
        <v>3</v>
      </c>
      <c r="F233" s="187" t="s">
        <v>365</v>
      </c>
      <c r="G233" s="13"/>
      <c r="H233" s="186" t="s">
        <v>3</v>
      </c>
      <c r="I233" s="188"/>
      <c r="J233" s="13"/>
      <c r="K233" s="13"/>
      <c r="L233" s="184"/>
      <c r="M233" s="189"/>
      <c r="N233" s="190"/>
      <c r="O233" s="190"/>
      <c r="P233" s="190"/>
      <c r="Q233" s="190"/>
      <c r="R233" s="190"/>
      <c r="S233" s="190"/>
      <c r="T233" s="191"/>
      <c r="U233" s="13"/>
      <c r="V233" s="13"/>
      <c r="W233" s="13"/>
      <c r="X233" s="13"/>
      <c r="Y233" s="13"/>
      <c r="Z233" s="13"/>
      <c r="AA233" s="13"/>
      <c r="AB233" s="13"/>
      <c r="AC233" s="13"/>
      <c r="AD233" s="13"/>
      <c r="AE233" s="13"/>
      <c r="AT233" s="186" t="s">
        <v>144</v>
      </c>
      <c r="AU233" s="186" t="s">
        <v>79</v>
      </c>
      <c r="AV233" s="13" t="s">
        <v>15</v>
      </c>
      <c r="AW233" s="13" t="s">
        <v>33</v>
      </c>
      <c r="AX233" s="13" t="s">
        <v>71</v>
      </c>
      <c r="AY233" s="186" t="s">
        <v>129</v>
      </c>
    </row>
    <row r="234" s="14" customFormat="1">
      <c r="A234" s="14"/>
      <c r="B234" s="192"/>
      <c r="C234" s="14"/>
      <c r="D234" s="185" t="s">
        <v>144</v>
      </c>
      <c r="E234" s="193" t="s">
        <v>3</v>
      </c>
      <c r="F234" s="194" t="s">
        <v>366</v>
      </c>
      <c r="G234" s="14"/>
      <c r="H234" s="195">
        <v>2.6400000000000001</v>
      </c>
      <c r="I234" s="196"/>
      <c r="J234" s="14"/>
      <c r="K234" s="14"/>
      <c r="L234" s="192"/>
      <c r="M234" s="197"/>
      <c r="N234" s="198"/>
      <c r="O234" s="198"/>
      <c r="P234" s="198"/>
      <c r="Q234" s="198"/>
      <c r="R234" s="198"/>
      <c r="S234" s="198"/>
      <c r="T234" s="199"/>
      <c r="U234" s="14"/>
      <c r="V234" s="14"/>
      <c r="W234" s="14"/>
      <c r="X234" s="14"/>
      <c r="Y234" s="14"/>
      <c r="Z234" s="14"/>
      <c r="AA234" s="14"/>
      <c r="AB234" s="14"/>
      <c r="AC234" s="14"/>
      <c r="AD234" s="14"/>
      <c r="AE234" s="14"/>
      <c r="AT234" s="193" t="s">
        <v>144</v>
      </c>
      <c r="AU234" s="193" t="s">
        <v>79</v>
      </c>
      <c r="AV234" s="14" t="s">
        <v>79</v>
      </c>
      <c r="AW234" s="14" t="s">
        <v>33</v>
      </c>
      <c r="AX234" s="14" t="s">
        <v>71</v>
      </c>
      <c r="AY234" s="193" t="s">
        <v>129</v>
      </c>
    </row>
    <row r="235" s="15" customFormat="1">
      <c r="A235" s="15"/>
      <c r="B235" s="210"/>
      <c r="C235" s="15"/>
      <c r="D235" s="185" t="s">
        <v>144</v>
      </c>
      <c r="E235" s="211" t="s">
        <v>3</v>
      </c>
      <c r="F235" s="212" t="s">
        <v>319</v>
      </c>
      <c r="G235" s="15"/>
      <c r="H235" s="213">
        <v>43.340000000000003</v>
      </c>
      <c r="I235" s="214"/>
      <c r="J235" s="15"/>
      <c r="K235" s="15"/>
      <c r="L235" s="210"/>
      <c r="M235" s="215"/>
      <c r="N235" s="216"/>
      <c r="O235" s="216"/>
      <c r="P235" s="216"/>
      <c r="Q235" s="216"/>
      <c r="R235" s="216"/>
      <c r="S235" s="216"/>
      <c r="T235" s="217"/>
      <c r="U235" s="15"/>
      <c r="V235" s="15"/>
      <c r="W235" s="15"/>
      <c r="X235" s="15"/>
      <c r="Y235" s="15"/>
      <c r="Z235" s="15"/>
      <c r="AA235" s="15"/>
      <c r="AB235" s="15"/>
      <c r="AC235" s="15"/>
      <c r="AD235" s="15"/>
      <c r="AE235" s="15"/>
      <c r="AT235" s="211" t="s">
        <v>144</v>
      </c>
      <c r="AU235" s="211" t="s">
        <v>79</v>
      </c>
      <c r="AV235" s="15" t="s">
        <v>85</v>
      </c>
      <c r="AW235" s="15" t="s">
        <v>33</v>
      </c>
      <c r="AX235" s="15" t="s">
        <v>15</v>
      </c>
      <c r="AY235" s="211" t="s">
        <v>129</v>
      </c>
    </row>
    <row r="236" s="2" customFormat="1" ht="66.75" customHeight="1">
      <c r="A236" s="39"/>
      <c r="B236" s="165"/>
      <c r="C236" s="166" t="s">
        <v>367</v>
      </c>
      <c r="D236" s="166" t="s">
        <v>132</v>
      </c>
      <c r="E236" s="167" t="s">
        <v>368</v>
      </c>
      <c r="F236" s="168" t="s">
        <v>369</v>
      </c>
      <c r="G236" s="169" t="s">
        <v>217</v>
      </c>
      <c r="H236" s="170">
        <v>20</v>
      </c>
      <c r="I236" s="171"/>
      <c r="J236" s="172">
        <f>ROUND(I236*H236,2)</f>
        <v>0</v>
      </c>
      <c r="K236" s="168" t="s">
        <v>136</v>
      </c>
      <c r="L236" s="40"/>
      <c r="M236" s="173" t="s">
        <v>3</v>
      </c>
      <c r="N236" s="174" t="s">
        <v>43</v>
      </c>
      <c r="O236" s="73"/>
      <c r="P236" s="175">
        <f>O236*H236</f>
        <v>0</v>
      </c>
      <c r="Q236" s="175">
        <v>0</v>
      </c>
      <c r="R236" s="175">
        <f>Q236*H236</f>
        <v>0</v>
      </c>
      <c r="S236" s="175">
        <v>0</v>
      </c>
      <c r="T236" s="176">
        <f>S236*H236</f>
        <v>0</v>
      </c>
      <c r="U236" s="39"/>
      <c r="V236" s="39"/>
      <c r="W236" s="39"/>
      <c r="X236" s="39"/>
      <c r="Y236" s="39"/>
      <c r="Z236" s="39"/>
      <c r="AA236" s="39"/>
      <c r="AB236" s="39"/>
      <c r="AC236" s="39"/>
      <c r="AD236" s="39"/>
      <c r="AE236" s="39"/>
      <c r="AR236" s="177" t="s">
        <v>219</v>
      </c>
      <c r="AT236" s="177" t="s">
        <v>132</v>
      </c>
      <c r="AU236" s="177" t="s">
        <v>79</v>
      </c>
      <c r="AY236" s="20" t="s">
        <v>129</v>
      </c>
      <c r="BE236" s="178">
        <f>IF(N236="základní",J236,0)</f>
        <v>0</v>
      </c>
      <c r="BF236" s="178">
        <f>IF(N236="snížená",J236,0)</f>
        <v>0</v>
      </c>
      <c r="BG236" s="178">
        <f>IF(N236="zákl. přenesená",J236,0)</f>
        <v>0</v>
      </c>
      <c r="BH236" s="178">
        <f>IF(N236="sníž. přenesená",J236,0)</f>
        <v>0</v>
      </c>
      <c r="BI236" s="178">
        <f>IF(N236="nulová",J236,0)</f>
        <v>0</v>
      </c>
      <c r="BJ236" s="20" t="s">
        <v>79</v>
      </c>
      <c r="BK236" s="178">
        <f>ROUND(I236*H236,2)</f>
        <v>0</v>
      </c>
      <c r="BL236" s="20" t="s">
        <v>219</v>
      </c>
      <c r="BM236" s="177" t="s">
        <v>370</v>
      </c>
    </row>
    <row r="237" s="2" customFormat="1">
      <c r="A237" s="39"/>
      <c r="B237" s="40"/>
      <c r="C237" s="39"/>
      <c r="D237" s="179" t="s">
        <v>138</v>
      </c>
      <c r="E237" s="39"/>
      <c r="F237" s="180" t="s">
        <v>371</v>
      </c>
      <c r="G237" s="39"/>
      <c r="H237" s="39"/>
      <c r="I237" s="181"/>
      <c r="J237" s="39"/>
      <c r="K237" s="39"/>
      <c r="L237" s="40"/>
      <c r="M237" s="182"/>
      <c r="N237" s="183"/>
      <c r="O237" s="73"/>
      <c r="P237" s="73"/>
      <c r="Q237" s="73"/>
      <c r="R237" s="73"/>
      <c r="S237" s="73"/>
      <c r="T237" s="74"/>
      <c r="U237" s="39"/>
      <c r="V237" s="39"/>
      <c r="W237" s="39"/>
      <c r="X237" s="39"/>
      <c r="Y237" s="39"/>
      <c r="Z237" s="39"/>
      <c r="AA237" s="39"/>
      <c r="AB237" s="39"/>
      <c r="AC237" s="39"/>
      <c r="AD237" s="39"/>
      <c r="AE237" s="39"/>
      <c r="AT237" s="20" t="s">
        <v>138</v>
      </c>
      <c r="AU237" s="20" t="s">
        <v>79</v>
      </c>
    </row>
    <row r="238" s="2" customFormat="1" ht="21.75" customHeight="1">
      <c r="A238" s="39"/>
      <c r="B238" s="165"/>
      <c r="C238" s="200" t="s">
        <v>372</v>
      </c>
      <c r="D238" s="200" t="s">
        <v>147</v>
      </c>
      <c r="E238" s="201" t="s">
        <v>373</v>
      </c>
      <c r="F238" s="202" t="s">
        <v>374</v>
      </c>
      <c r="G238" s="203" t="s">
        <v>217</v>
      </c>
      <c r="H238" s="204">
        <v>20</v>
      </c>
      <c r="I238" s="205"/>
      <c r="J238" s="206">
        <f>ROUND(I238*H238,2)</f>
        <v>0</v>
      </c>
      <c r="K238" s="202" t="s">
        <v>3</v>
      </c>
      <c r="L238" s="207"/>
      <c r="M238" s="208" t="s">
        <v>3</v>
      </c>
      <c r="N238" s="209" t="s">
        <v>43</v>
      </c>
      <c r="O238" s="73"/>
      <c r="P238" s="175">
        <f>O238*H238</f>
        <v>0</v>
      </c>
      <c r="Q238" s="175">
        <v>0.00020000000000000001</v>
      </c>
      <c r="R238" s="175">
        <f>Q238*H238</f>
        <v>0.0040000000000000001</v>
      </c>
      <c r="S238" s="175">
        <v>0</v>
      </c>
      <c r="T238" s="176">
        <f>S238*H238</f>
        <v>0</v>
      </c>
      <c r="U238" s="39"/>
      <c r="V238" s="39"/>
      <c r="W238" s="39"/>
      <c r="X238" s="39"/>
      <c r="Y238" s="39"/>
      <c r="Z238" s="39"/>
      <c r="AA238" s="39"/>
      <c r="AB238" s="39"/>
      <c r="AC238" s="39"/>
      <c r="AD238" s="39"/>
      <c r="AE238" s="39"/>
      <c r="AR238" s="177" t="s">
        <v>320</v>
      </c>
      <c r="AT238" s="177" t="s">
        <v>147</v>
      </c>
      <c r="AU238" s="177" t="s">
        <v>79</v>
      </c>
      <c r="AY238" s="20" t="s">
        <v>129</v>
      </c>
      <c r="BE238" s="178">
        <f>IF(N238="základní",J238,0)</f>
        <v>0</v>
      </c>
      <c r="BF238" s="178">
        <f>IF(N238="snížená",J238,0)</f>
        <v>0</v>
      </c>
      <c r="BG238" s="178">
        <f>IF(N238="zákl. přenesená",J238,0)</f>
        <v>0</v>
      </c>
      <c r="BH238" s="178">
        <f>IF(N238="sníž. přenesená",J238,0)</f>
        <v>0</v>
      </c>
      <c r="BI238" s="178">
        <f>IF(N238="nulová",J238,0)</f>
        <v>0</v>
      </c>
      <c r="BJ238" s="20" t="s">
        <v>79</v>
      </c>
      <c r="BK238" s="178">
        <f>ROUND(I238*H238,2)</f>
        <v>0</v>
      </c>
      <c r="BL238" s="20" t="s">
        <v>219</v>
      </c>
      <c r="BM238" s="177" t="s">
        <v>375</v>
      </c>
    </row>
    <row r="239" s="2" customFormat="1" ht="66.75" customHeight="1">
      <c r="A239" s="39"/>
      <c r="B239" s="165"/>
      <c r="C239" s="166" t="s">
        <v>376</v>
      </c>
      <c r="D239" s="166" t="s">
        <v>132</v>
      </c>
      <c r="E239" s="167" t="s">
        <v>377</v>
      </c>
      <c r="F239" s="168" t="s">
        <v>378</v>
      </c>
      <c r="G239" s="169" t="s">
        <v>135</v>
      </c>
      <c r="H239" s="170">
        <v>96.977999999999994</v>
      </c>
      <c r="I239" s="171"/>
      <c r="J239" s="172">
        <f>ROUND(I239*H239,2)</f>
        <v>0</v>
      </c>
      <c r="K239" s="168" t="s">
        <v>136</v>
      </c>
      <c r="L239" s="40"/>
      <c r="M239" s="173" t="s">
        <v>3</v>
      </c>
      <c r="N239" s="174" t="s">
        <v>43</v>
      </c>
      <c r="O239" s="73"/>
      <c r="P239" s="175">
        <f>O239*H239</f>
        <v>0</v>
      </c>
      <c r="Q239" s="175">
        <v>8.0000000000000007E-05</v>
      </c>
      <c r="R239" s="175">
        <f>Q239*H239</f>
        <v>0.0077582400000000004</v>
      </c>
      <c r="S239" s="175">
        <v>0</v>
      </c>
      <c r="T239" s="176">
        <f>S239*H239</f>
        <v>0</v>
      </c>
      <c r="U239" s="39"/>
      <c r="V239" s="39"/>
      <c r="W239" s="39"/>
      <c r="X239" s="39"/>
      <c r="Y239" s="39"/>
      <c r="Z239" s="39"/>
      <c r="AA239" s="39"/>
      <c r="AB239" s="39"/>
      <c r="AC239" s="39"/>
      <c r="AD239" s="39"/>
      <c r="AE239" s="39"/>
      <c r="AR239" s="177" t="s">
        <v>219</v>
      </c>
      <c r="AT239" s="177" t="s">
        <v>132</v>
      </c>
      <c r="AU239" s="177" t="s">
        <v>79</v>
      </c>
      <c r="AY239" s="20" t="s">
        <v>129</v>
      </c>
      <c r="BE239" s="178">
        <f>IF(N239="základní",J239,0)</f>
        <v>0</v>
      </c>
      <c r="BF239" s="178">
        <f>IF(N239="snížená",J239,0)</f>
        <v>0</v>
      </c>
      <c r="BG239" s="178">
        <f>IF(N239="zákl. přenesená",J239,0)</f>
        <v>0</v>
      </c>
      <c r="BH239" s="178">
        <f>IF(N239="sníž. přenesená",J239,0)</f>
        <v>0</v>
      </c>
      <c r="BI239" s="178">
        <f>IF(N239="nulová",J239,0)</f>
        <v>0</v>
      </c>
      <c r="BJ239" s="20" t="s">
        <v>79</v>
      </c>
      <c r="BK239" s="178">
        <f>ROUND(I239*H239,2)</f>
        <v>0</v>
      </c>
      <c r="BL239" s="20" t="s">
        <v>219</v>
      </c>
      <c r="BM239" s="177" t="s">
        <v>379</v>
      </c>
    </row>
    <row r="240" s="2" customFormat="1">
      <c r="A240" s="39"/>
      <c r="B240" s="40"/>
      <c r="C240" s="39"/>
      <c r="D240" s="179" t="s">
        <v>138</v>
      </c>
      <c r="E240" s="39"/>
      <c r="F240" s="180" t="s">
        <v>380</v>
      </c>
      <c r="G240" s="39"/>
      <c r="H240" s="39"/>
      <c r="I240" s="181"/>
      <c r="J240" s="39"/>
      <c r="K240" s="39"/>
      <c r="L240" s="40"/>
      <c r="M240" s="182"/>
      <c r="N240" s="183"/>
      <c r="O240" s="73"/>
      <c r="P240" s="73"/>
      <c r="Q240" s="73"/>
      <c r="R240" s="73"/>
      <c r="S240" s="73"/>
      <c r="T240" s="74"/>
      <c r="U240" s="39"/>
      <c r="V240" s="39"/>
      <c r="W240" s="39"/>
      <c r="X240" s="39"/>
      <c r="Y240" s="39"/>
      <c r="Z240" s="39"/>
      <c r="AA240" s="39"/>
      <c r="AB240" s="39"/>
      <c r="AC240" s="39"/>
      <c r="AD240" s="39"/>
      <c r="AE240" s="39"/>
      <c r="AT240" s="20" t="s">
        <v>138</v>
      </c>
      <c r="AU240" s="20" t="s">
        <v>79</v>
      </c>
    </row>
    <row r="241" s="13" customFormat="1">
      <c r="A241" s="13"/>
      <c r="B241" s="184"/>
      <c r="C241" s="13"/>
      <c r="D241" s="185" t="s">
        <v>144</v>
      </c>
      <c r="E241" s="186" t="s">
        <v>3</v>
      </c>
      <c r="F241" s="187" t="s">
        <v>381</v>
      </c>
      <c r="G241" s="13"/>
      <c r="H241" s="186" t="s">
        <v>3</v>
      </c>
      <c r="I241" s="188"/>
      <c r="J241" s="13"/>
      <c r="K241" s="13"/>
      <c r="L241" s="184"/>
      <c r="M241" s="189"/>
      <c r="N241" s="190"/>
      <c r="O241" s="190"/>
      <c r="P241" s="190"/>
      <c r="Q241" s="190"/>
      <c r="R241" s="190"/>
      <c r="S241" s="190"/>
      <c r="T241" s="191"/>
      <c r="U241" s="13"/>
      <c r="V241" s="13"/>
      <c r="W241" s="13"/>
      <c r="X241" s="13"/>
      <c r="Y241" s="13"/>
      <c r="Z241" s="13"/>
      <c r="AA241" s="13"/>
      <c r="AB241" s="13"/>
      <c r="AC241" s="13"/>
      <c r="AD241" s="13"/>
      <c r="AE241" s="13"/>
      <c r="AT241" s="186" t="s">
        <v>144</v>
      </c>
      <c r="AU241" s="186" t="s">
        <v>79</v>
      </c>
      <c r="AV241" s="13" t="s">
        <v>15</v>
      </c>
      <c r="AW241" s="13" t="s">
        <v>33</v>
      </c>
      <c r="AX241" s="13" t="s">
        <v>71</v>
      </c>
      <c r="AY241" s="186" t="s">
        <v>129</v>
      </c>
    </row>
    <row r="242" s="13" customFormat="1">
      <c r="A242" s="13"/>
      <c r="B242" s="184"/>
      <c r="C242" s="13"/>
      <c r="D242" s="185" t="s">
        <v>144</v>
      </c>
      <c r="E242" s="186" t="s">
        <v>3</v>
      </c>
      <c r="F242" s="187" t="s">
        <v>305</v>
      </c>
      <c r="G242" s="13"/>
      <c r="H242" s="186" t="s">
        <v>3</v>
      </c>
      <c r="I242" s="188"/>
      <c r="J242" s="13"/>
      <c r="K242" s="13"/>
      <c r="L242" s="184"/>
      <c r="M242" s="189"/>
      <c r="N242" s="190"/>
      <c r="O242" s="190"/>
      <c r="P242" s="190"/>
      <c r="Q242" s="190"/>
      <c r="R242" s="190"/>
      <c r="S242" s="190"/>
      <c r="T242" s="191"/>
      <c r="U242" s="13"/>
      <c r="V242" s="13"/>
      <c r="W242" s="13"/>
      <c r="X242" s="13"/>
      <c r="Y242" s="13"/>
      <c r="Z242" s="13"/>
      <c r="AA242" s="13"/>
      <c r="AB242" s="13"/>
      <c r="AC242" s="13"/>
      <c r="AD242" s="13"/>
      <c r="AE242" s="13"/>
      <c r="AT242" s="186" t="s">
        <v>144</v>
      </c>
      <c r="AU242" s="186" t="s">
        <v>79</v>
      </c>
      <c r="AV242" s="13" t="s">
        <v>15</v>
      </c>
      <c r="AW242" s="13" t="s">
        <v>33</v>
      </c>
      <c r="AX242" s="13" t="s">
        <v>71</v>
      </c>
      <c r="AY242" s="186" t="s">
        <v>129</v>
      </c>
    </row>
    <row r="243" s="14" customFormat="1">
      <c r="A243" s="14"/>
      <c r="B243" s="192"/>
      <c r="C243" s="14"/>
      <c r="D243" s="185" t="s">
        <v>144</v>
      </c>
      <c r="E243" s="193" t="s">
        <v>3</v>
      </c>
      <c r="F243" s="194" t="s">
        <v>382</v>
      </c>
      <c r="G243" s="14"/>
      <c r="H243" s="195">
        <v>79.659999999999997</v>
      </c>
      <c r="I243" s="196"/>
      <c r="J243" s="14"/>
      <c r="K243" s="14"/>
      <c r="L243" s="192"/>
      <c r="M243" s="197"/>
      <c r="N243" s="198"/>
      <c r="O243" s="198"/>
      <c r="P243" s="198"/>
      <c r="Q243" s="198"/>
      <c r="R243" s="198"/>
      <c r="S243" s="198"/>
      <c r="T243" s="199"/>
      <c r="U243" s="14"/>
      <c r="V243" s="14"/>
      <c r="W243" s="14"/>
      <c r="X243" s="14"/>
      <c r="Y243" s="14"/>
      <c r="Z243" s="14"/>
      <c r="AA243" s="14"/>
      <c r="AB243" s="14"/>
      <c r="AC243" s="14"/>
      <c r="AD243" s="14"/>
      <c r="AE243" s="14"/>
      <c r="AT243" s="193" t="s">
        <v>144</v>
      </c>
      <c r="AU243" s="193" t="s">
        <v>79</v>
      </c>
      <c r="AV243" s="14" t="s">
        <v>79</v>
      </c>
      <c r="AW243" s="14" t="s">
        <v>33</v>
      </c>
      <c r="AX243" s="14" t="s">
        <v>71</v>
      </c>
      <c r="AY243" s="193" t="s">
        <v>129</v>
      </c>
    </row>
    <row r="244" s="13" customFormat="1">
      <c r="A244" s="13"/>
      <c r="B244" s="184"/>
      <c r="C244" s="13"/>
      <c r="D244" s="185" t="s">
        <v>144</v>
      </c>
      <c r="E244" s="186" t="s">
        <v>3</v>
      </c>
      <c r="F244" s="187" t="s">
        <v>307</v>
      </c>
      <c r="G244" s="13"/>
      <c r="H244" s="186" t="s">
        <v>3</v>
      </c>
      <c r="I244" s="188"/>
      <c r="J244" s="13"/>
      <c r="K244" s="13"/>
      <c r="L244" s="184"/>
      <c r="M244" s="189"/>
      <c r="N244" s="190"/>
      <c r="O244" s="190"/>
      <c r="P244" s="190"/>
      <c r="Q244" s="190"/>
      <c r="R244" s="190"/>
      <c r="S244" s="190"/>
      <c r="T244" s="191"/>
      <c r="U244" s="13"/>
      <c r="V244" s="13"/>
      <c r="W244" s="13"/>
      <c r="X244" s="13"/>
      <c r="Y244" s="13"/>
      <c r="Z244" s="13"/>
      <c r="AA244" s="13"/>
      <c r="AB244" s="13"/>
      <c r="AC244" s="13"/>
      <c r="AD244" s="13"/>
      <c r="AE244" s="13"/>
      <c r="AT244" s="186" t="s">
        <v>144</v>
      </c>
      <c r="AU244" s="186" t="s">
        <v>79</v>
      </c>
      <c r="AV244" s="13" t="s">
        <v>15</v>
      </c>
      <c r="AW244" s="13" t="s">
        <v>33</v>
      </c>
      <c r="AX244" s="13" t="s">
        <v>71</v>
      </c>
      <c r="AY244" s="186" t="s">
        <v>129</v>
      </c>
    </row>
    <row r="245" s="14" customFormat="1">
      <c r="A245" s="14"/>
      <c r="B245" s="192"/>
      <c r="C245" s="14"/>
      <c r="D245" s="185" t="s">
        <v>144</v>
      </c>
      <c r="E245" s="193" t="s">
        <v>3</v>
      </c>
      <c r="F245" s="194" t="s">
        <v>383</v>
      </c>
      <c r="G245" s="14"/>
      <c r="H245" s="195">
        <v>2.6040000000000001</v>
      </c>
      <c r="I245" s="196"/>
      <c r="J245" s="14"/>
      <c r="K245" s="14"/>
      <c r="L245" s="192"/>
      <c r="M245" s="197"/>
      <c r="N245" s="198"/>
      <c r="O245" s="198"/>
      <c r="P245" s="198"/>
      <c r="Q245" s="198"/>
      <c r="R245" s="198"/>
      <c r="S245" s="198"/>
      <c r="T245" s="199"/>
      <c r="U245" s="14"/>
      <c r="V245" s="14"/>
      <c r="W245" s="14"/>
      <c r="X245" s="14"/>
      <c r="Y245" s="14"/>
      <c r="Z245" s="14"/>
      <c r="AA245" s="14"/>
      <c r="AB245" s="14"/>
      <c r="AC245" s="14"/>
      <c r="AD245" s="14"/>
      <c r="AE245" s="14"/>
      <c r="AT245" s="193" t="s">
        <v>144</v>
      </c>
      <c r="AU245" s="193" t="s">
        <v>79</v>
      </c>
      <c r="AV245" s="14" t="s">
        <v>79</v>
      </c>
      <c r="AW245" s="14" t="s">
        <v>33</v>
      </c>
      <c r="AX245" s="14" t="s">
        <v>71</v>
      </c>
      <c r="AY245" s="193" t="s">
        <v>129</v>
      </c>
    </row>
    <row r="246" s="14" customFormat="1">
      <c r="A246" s="14"/>
      <c r="B246" s="192"/>
      <c r="C246" s="14"/>
      <c r="D246" s="185" t="s">
        <v>144</v>
      </c>
      <c r="E246" s="193" t="s">
        <v>3</v>
      </c>
      <c r="F246" s="194" t="s">
        <v>384</v>
      </c>
      <c r="G246" s="14"/>
      <c r="H246" s="195">
        <v>3.8639999999999999</v>
      </c>
      <c r="I246" s="196"/>
      <c r="J246" s="14"/>
      <c r="K246" s="14"/>
      <c r="L246" s="192"/>
      <c r="M246" s="197"/>
      <c r="N246" s="198"/>
      <c r="O246" s="198"/>
      <c r="P246" s="198"/>
      <c r="Q246" s="198"/>
      <c r="R246" s="198"/>
      <c r="S246" s="198"/>
      <c r="T246" s="199"/>
      <c r="U246" s="14"/>
      <c r="V246" s="14"/>
      <c r="W246" s="14"/>
      <c r="X246" s="14"/>
      <c r="Y246" s="14"/>
      <c r="Z246" s="14"/>
      <c r="AA246" s="14"/>
      <c r="AB246" s="14"/>
      <c r="AC246" s="14"/>
      <c r="AD246" s="14"/>
      <c r="AE246" s="14"/>
      <c r="AT246" s="193" t="s">
        <v>144</v>
      </c>
      <c r="AU246" s="193" t="s">
        <v>79</v>
      </c>
      <c r="AV246" s="14" t="s">
        <v>79</v>
      </c>
      <c r="AW246" s="14" t="s">
        <v>33</v>
      </c>
      <c r="AX246" s="14" t="s">
        <v>71</v>
      </c>
      <c r="AY246" s="193" t="s">
        <v>129</v>
      </c>
    </row>
    <row r="247" s="14" customFormat="1">
      <c r="A247" s="14"/>
      <c r="B247" s="192"/>
      <c r="C247" s="14"/>
      <c r="D247" s="185" t="s">
        <v>144</v>
      </c>
      <c r="E247" s="193" t="s">
        <v>3</v>
      </c>
      <c r="F247" s="194" t="s">
        <v>385</v>
      </c>
      <c r="G247" s="14"/>
      <c r="H247" s="195">
        <v>4.1159999999999997</v>
      </c>
      <c r="I247" s="196"/>
      <c r="J247" s="14"/>
      <c r="K247" s="14"/>
      <c r="L247" s="192"/>
      <c r="M247" s="197"/>
      <c r="N247" s="198"/>
      <c r="O247" s="198"/>
      <c r="P247" s="198"/>
      <c r="Q247" s="198"/>
      <c r="R247" s="198"/>
      <c r="S247" s="198"/>
      <c r="T247" s="199"/>
      <c r="U247" s="14"/>
      <c r="V247" s="14"/>
      <c r="W247" s="14"/>
      <c r="X247" s="14"/>
      <c r="Y247" s="14"/>
      <c r="Z247" s="14"/>
      <c r="AA247" s="14"/>
      <c r="AB247" s="14"/>
      <c r="AC247" s="14"/>
      <c r="AD247" s="14"/>
      <c r="AE247" s="14"/>
      <c r="AT247" s="193" t="s">
        <v>144</v>
      </c>
      <c r="AU247" s="193" t="s">
        <v>79</v>
      </c>
      <c r="AV247" s="14" t="s">
        <v>79</v>
      </c>
      <c r="AW247" s="14" t="s">
        <v>33</v>
      </c>
      <c r="AX247" s="14" t="s">
        <v>71</v>
      </c>
      <c r="AY247" s="193" t="s">
        <v>129</v>
      </c>
    </row>
    <row r="248" s="14" customFormat="1">
      <c r="A248" s="14"/>
      <c r="B248" s="192"/>
      <c r="C248" s="14"/>
      <c r="D248" s="185" t="s">
        <v>144</v>
      </c>
      <c r="E248" s="193" t="s">
        <v>3</v>
      </c>
      <c r="F248" s="194" t="s">
        <v>386</v>
      </c>
      <c r="G248" s="14"/>
      <c r="H248" s="195">
        <v>1.1339999999999999</v>
      </c>
      <c r="I248" s="196"/>
      <c r="J248" s="14"/>
      <c r="K248" s="14"/>
      <c r="L248" s="192"/>
      <c r="M248" s="197"/>
      <c r="N248" s="198"/>
      <c r="O248" s="198"/>
      <c r="P248" s="198"/>
      <c r="Q248" s="198"/>
      <c r="R248" s="198"/>
      <c r="S248" s="198"/>
      <c r="T248" s="199"/>
      <c r="U248" s="14"/>
      <c r="V248" s="14"/>
      <c r="W248" s="14"/>
      <c r="X248" s="14"/>
      <c r="Y248" s="14"/>
      <c r="Z248" s="14"/>
      <c r="AA248" s="14"/>
      <c r="AB248" s="14"/>
      <c r="AC248" s="14"/>
      <c r="AD248" s="14"/>
      <c r="AE248" s="14"/>
      <c r="AT248" s="193" t="s">
        <v>144</v>
      </c>
      <c r="AU248" s="193" t="s">
        <v>79</v>
      </c>
      <c r="AV248" s="14" t="s">
        <v>79</v>
      </c>
      <c r="AW248" s="14" t="s">
        <v>33</v>
      </c>
      <c r="AX248" s="14" t="s">
        <v>71</v>
      </c>
      <c r="AY248" s="193" t="s">
        <v>129</v>
      </c>
    </row>
    <row r="249" s="13" customFormat="1">
      <c r="A249" s="13"/>
      <c r="B249" s="184"/>
      <c r="C249" s="13"/>
      <c r="D249" s="185" t="s">
        <v>144</v>
      </c>
      <c r="E249" s="186" t="s">
        <v>3</v>
      </c>
      <c r="F249" s="187" t="s">
        <v>312</v>
      </c>
      <c r="G249" s="13"/>
      <c r="H249" s="186" t="s">
        <v>3</v>
      </c>
      <c r="I249" s="188"/>
      <c r="J249" s="13"/>
      <c r="K249" s="13"/>
      <c r="L249" s="184"/>
      <c r="M249" s="189"/>
      <c r="N249" s="190"/>
      <c r="O249" s="190"/>
      <c r="P249" s="190"/>
      <c r="Q249" s="190"/>
      <c r="R249" s="190"/>
      <c r="S249" s="190"/>
      <c r="T249" s="191"/>
      <c r="U249" s="13"/>
      <c r="V249" s="13"/>
      <c r="W249" s="13"/>
      <c r="X249" s="13"/>
      <c r="Y249" s="13"/>
      <c r="Z249" s="13"/>
      <c r="AA249" s="13"/>
      <c r="AB249" s="13"/>
      <c r="AC249" s="13"/>
      <c r="AD249" s="13"/>
      <c r="AE249" s="13"/>
      <c r="AT249" s="186" t="s">
        <v>144</v>
      </c>
      <c r="AU249" s="186" t="s">
        <v>79</v>
      </c>
      <c r="AV249" s="13" t="s">
        <v>15</v>
      </c>
      <c r="AW249" s="13" t="s">
        <v>33</v>
      </c>
      <c r="AX249" s="13" t="s">
        <v>71</v>
      </c>
      <c r="AY249" s="186" t="s">
        <v>129</v>
      </c>
    </row>
    <row r="250" s="14" customFormat="1">
      <c r="A250" s="14"/>
      <c r="B250" s="192"/>
      <c r="C250" s="14"/>
      <c r="D250" s="185" t="s">
        <v>144</v>
      </c>
      <c r="E250" s="193" t="s">
        <v>3</v>
      </c>
      <c r="F250" s="194" t="s">
        <v>387</v>
      </c>
      <c r="G250" s="14"/>
      <c r="H250" s="195">
        <v>5.5999999999999996</v>
      </c>
      <c r="I250" s="196"/>
      <c r="J250" s="14"/>
      <c r="K250" s="14"/>
      <c r="L250" s="192"/>
      <c r="M250" s="197"/>
      <c r="N250" s="198"/>
      <c r="O250" s="198"/>
      <c r="P250" s="198"/>
      <c r="Q250" s="198"/>
      <c r="R250" s="198"/>
      <c r="S250" s="198"/>
      <c r="T250" s="199"/>
      <c r="U250" s="14"/>
      <c r="V250" s="14"/>
      <c r="W250" s="14"/>
      <c r="X250" s="14"/>
      <c r="Y250" s="14"/>
      <c r="Z250" s="14"/>
      <c r="AA250" s="14"/>
      <c r="AB250" s="14"/>
      <c r="AC250" s="14"/>
      <c r="AD250" s="14"/>
      <c r="AE250" s="14"/>
      <c r="AT250" s="193" t="s">
        <v>144</v>
      </c>
      <c r="AU250" s="193" t="s">
        <v>79</v>
      </c>
      <c r="AV250" s="14" t="s">
        <v>79</v>
      </c>
      <c r="AW250" s="14" t="s">
        <v>33</v>
      </c>
      <c r="AX250" s="14" t="s">
        <v>71</v>
      </c>
      <c r="AY250" s="193" t="s">
        <v>129</v>
      </c>
    </row>
    <row r="251" s="15" customFormat="1">
      <c r="A251" s="15"/>
      <c r="B251" s="210"/>
      <c r="C251" s="15"/>
      <c r="D251" s="185" t="s">
        <v>144</v>
      </c>
      <c r="E251" s="211" t="s">
        <v>3</v>
      </c>
      <c r="F251" s="212" t="s">
        <v>319</v>
      </c>
      <c r="G251" s="15"/>
      <c r="H251" s="213">
        <v>96.977999999999994</v>
      </c>
      <c r="I251" s="214"/>
      <c r="J251" s="15"/>
      <c r="K251" s="15"/>
      <c r="L251" s="210"/>
      <c r="M251" s="215"/>
      <c r="N251" s="216"/>
      <c r="O251" s="216"/>
      <c r="P251" s="216"/>
      <c r="Q251" s="216"/>
      <c r="R251" s="216"/>
      <c r="S251" s="216"/>
      <c r="T251" s="217"/>
      <c r="U251" s="15"/>
      <c r="V251" s="15"/>
      <c r="W251" s="15"/>
      <c r="X251" s="15"/>
      <c r="Y251" s="15"/>
      <c r="Z251" s="15"/>
      <c r="AA251" s="15"/>
      <c r="AB251" s="15"/>
      <c r="AC251" s="15"/>
      <c r="AD251" s="15"/>
      <c r="AE251" s="15"/>
      <c r="AT251" s="211" t="s">
        <v>144</v>
      </c>
      <c r="AU251" s="211" t="s">
        <v>79</v>
      </c>
      <c r="AV251" s="15" t="s">
        <v>85</v>
      </c>
      <c r="AW251" s="15" t="s">
        <v>33</v>
      </c>
      <c r="AX251" s="15" t="s">
        <v>15</v>
      </c>
      <c r="AY251" s="211" t="s">
        <v>129</v>
      </c>
    </row>
    <row r="252" s="2" customFormat="1" ht="66.75" customHeight="1">
      <c r="A252" s="39"/>
      <c r="B252" s="165"/>
      <c r="C252" s="166" t="s">
        <v>388</v>
      </c>
      <c r="D252" s="166" t="s">
        <v>132</v>
      </c>
      <c r="E252" s="167" t="s">
        <v>389</v>
      </c>
      <c r="F252" s="168" t="s">
        <v>390</v>
      </c>
      <c r="G252" s="169" t="s">
        <v>135</v>
      </c>
      <c r="H252" s="170">
        <v>20.780999999999999</v>
      </c>
      <c r="I252" s="171"/>
      <c r="J252" s="172">
        <f>ROUND(I252*H252,2)</f>
        <v>0</v>
      </c>
      <c r="K252" s="168" t="s">
        <v>136</v>
      </c>
      <c r="L252" s="40"/>
      <c r="M252" s="173" t="s">
        <v>3</v>
      </c>
      <c r="N252" s="174" t="s">
        <v>43</v>
      </c>
      <c r="O252" s="73"/>
      <c r="P252" s="175">
        <f>O252*H252</f>
        <v>0</v>
      </c>
      <c r="Q252" s="175">
        <v>0.00014999999999999999</v>
      </c>
      <c r="R252" s="175">
        <f>Q252*H252</f>
        <v>0.0031171499999999995</v>
      </c>
      <c r="S252" s="175">
        <v>0</v>
      </c>
      <c r="T252" s="176">
        <f>S252*H252</f>
        <v>0</v>
      </c>
      <c r="U252" s="39"/>
      <c r="V252" s="39"/>
      <c r="W252" s="39"/>
      <c r="X252" s="39"/>
      <c r="Y252" s="39"/>
      <c r="Z252" s="39"/>
      <c r="AA252" s="39"/>
      <c r="AB252" s="39"/>
      <c r="AC252" s="39"/>
      <c r="AD252" s="39"/>
      <c r="AE252" s="39"/>
      <c r="AR252" s="177" t="s">
        <v>219</v>
      </c>
      <c r="AT252" s="177" t="s">
        <v>132</v>
      </c>
      <c r="AU252" s="177" t="s">
        <v>79</v>
      </c>
      <c r="AY252" s="20" t="s">
        <v>129</v>
      </c>
      <c r="BE252" s="178">
        <f>IF(N252="základní",J252,0)</f>
        <v>0</v>
      </c>
      <c r="BF252" s="178">
        <f>IF(N252="snížená",J252,0)</f>
        <v>0</v>
      </c>
      <c r="BG252" s="178">
        <f>IF(N252="zákl. přenesená",J252,0)</f>
        <v>0</v>
      </c>
      <c r="BH252" s="178">
        <f>IF(N252="sníž. přenesená",J252,0)</f>
        <v>0</v>
      </c>
      <c r="BI252" s="178">
        <f>IF(N252="nulová",J252,0)</f>
        <v>0</v>
      </c>
      <c r="BJ252" s="20" t="s">
        <v>79</v>
      </c>
      <c r="BK252" s="178">
        <f>ROUND(I252*H252,2)</f>
        <v>0</v>
      </c>
      <c r="BL252" s="20" t="s">
        <v>219</v>
      </c>
      <c r="BM252" s="177" t="s">
        <v>391</v>
      </c>
    </row>
    <row r="253" s="2" customFormat="1">
      <c r="A253" s="39"/>
      <c r="B253" s="40"/>
      <c r="C253" s="39"/>
      <c r="D253" s="179" t="s">
        <v>138</v>
      </c>
      <c r="E253" s="39"/>
      <c r="F253" s="180" t="s">
        <v>392</v>
      </c>
      <c r="G253" s="39"/>
      <c r="H253" s="39"/>
      <c r="I253" s="181"/>
      <c r="J253" s="39"/>
      <c r="K253" s="39"/>
      <c r="L253" s="40"/>
      <c r="M253" s="182"/>
      <c r="N253" s="183"/>
      <c r="O253" s="73"/>
      <c r="P253" s="73"/>
      <c r="Q253" s="73"/>
      <c r="R253" s="73"/>
      <c r="S253" s="73"/>
      <c r="T253" s="74"/>
      <c r="U253" s="39"/>
      <c r="V253" s="39"/>
      <c r="W253" s="39"/>
      <c r="X253" s="39"/>
      <c r="Y253" s="39"/>
      <c r="Z253" s="39"/>
      <c r="AA253" s="39"/>
      <c r="AB253" s="39"/>
      <c r="AC253" s="39"/>
      <c r="AD253" s="39"/>
      <c r="AE253" s="39"/>
      <c r="AT253" s="20" t="s">
        <v>138</v>
      </c>
      <c r="AU253" s="20" t="s">
        <v>79</v>
      </c>
    </row>
    <row r="254" s="13" customFormat="1">
      <c r="A254" s="13"/>
      <c r="B254" s="184"/>
      <c r="C254" s="13"/>
      <c r="D254" s="185" t="s">
        <v>144</v>
      </c>
      <c r="E254" s="186" t="s">
        <v>3</v>
      </c>
      <c r="F254" s="187" t="s">
        <v>393</v>
      </c>
      <c r="G254" s="13"/>
      <c r="H254" s="186" t="s">
        <v>3</v>
      </c>
      <c r="I254" s="188"/>
      <c r="J254" s="13"/>
      <c r="K254" s="13"/>
      <c r="L254" s="184"/>
      <c r="M254" s="189"/>
      <c r="N254" s="190"/>
      <c r="O254" s="190"/>
      <c r="P254" s="190"/>
      <c r="Q254" s="190"/>
      <c r="R254" s="190"/>
      <c r="S254" s="190"/>
      <c r="T254" s="191"/>
      <c r="U254" s="13"/>
      <c r="V254" s="13"/>
      <c r="W254" s="13"/>
      <c r="X254" s="13"/>
      <c r="Y254" s="13"/>
      <c r="Z254" s="13"/>
      <c r="AA254" s="13"/>
      <c r="AB254" s="13"/>
      <c r="AC254" s="13"/>
      <c r="AD254" s="13"/>
      <c r="AE254" s="13"/>
      <c r="AT254" s="186" t="s">
        <v>144</v>
      </c>
      <c r="AU254" s="186" t="s">
        <v>79</v>
      </c>
      <c r="AV254" s="13" t="s">
        <v>15</v>
      </c>
      <c r="AW254" s="13" t="s">
        <v>33</v>
      </c>
      <c r="AX254" s="13" t="s">
        <v>71</v>
      </c>
      <c r="AY254" s="186" t="s">
        <v>129</v>
      </c>
    </row>
    <row r="255" s="13" customFormat="1">
      <c r="A255" s="13"/>
      <c r="B255" s="184"/>
      <c r="C255" s="13"/>
      <c r="D255" s="185" t="s">
        <v>144</v>
      </c>
      <c r="E255" s="186" t="s">
        <v>3</v>
      </c>
      <c r="F255" s="187" t="s">
        <v>305</v>
      </c>
      <c r="G255" s="13"/>
      <c r="H255" s="186" t="s">
        <v>3</v>
      </c>
      <c r="I255" s="188"/>
      <c r="J255" s="13"/>
      <c r="K255" s="13"/>
      <c r="L255" s="184"/>
      <c r="M255" s="189"/>
      <c r="N255" s="190"/>
      <c r="O255" s="190"/>
      <c r="P255" s="190"/>
      <c r="Q255" s="190"/>
      <c r="R255" s="190"/>
      <c r="S255" s="190"/>
      <c r="T255" s="191"/>
      <c r="U255" s="13"/>
      <c r="V255" s="13"/>
      <c r="W255" s="13"/>
      <c r="X255" s="13"/>
      <c r="Y255" s="13"/>
      <c r="Z255" s="13"/>
      <c r="AA255" s="13"/>
      <c r="AB255" s="13"/>
      <c r="AC255" s="13"/>
      <c r="AD255" s="13"/>
      <c r="AE255" s="13"/>
      <c r="AT255" s="186" t="s">
        <v>144</v>
      </c>
      <c r="AU255" s="186" t="s">
        <v>79</v>
      </c>
      <c r="AV255" s="13" t="s">
        <v>15</v>
      </c>
      <c r="AW255" s="13" t="s">
        <v>33</v>
      </c>
      <c r="AX255" s="13" t="s">
        <v>71</v>
      </c>
      <c r="AY255" s="186" t="s">
        <v>129</v>
      </c>
    </row>
    <row r="256" s="14" customFormat="1">
      <c r="A256" s="14"/>
      <c r="B256" s="192"/>
      <c r="C256" s="14"/>
      <c r="D256" s="185" t="s">
        <v>144</v>
      </c>
      <c r="E256" s="193" t="s">
        <v>3</v>
      </c>
      <c r="F256" s="194" t="s">
        <v>394</v>
      </c>
      <c r="G256" s="14"/>
      <c r="H256" s="195">
        <v>17.07</v>
      </c>
      <c r="I256" s="196"/>
      <c r="J256" s="14"/>
      <c r="K256" s="14"/>
      <c r="L256" s="192"/>
      <c r="M256" s="197"/>
      <c r="N256" s="198"/>
      <c r="O256" s="198"/>
      <c r="P256" s="198"/>
      <c r="Q256" s="198"/>
      <c r="R256" s="198"/>
      <c r="S256" s="198"/>
      <c r="T256" s="199"/>
      <c r="U256" s="14"/>
      <c r="V256" s="14"/>
      <c r="W256" s="14"/>
      <c r="X256" s="14"/>
      <c r="Y256" s="14"/>
      <c r="Z256" s="14"/>
      <c r="AA256" s="14"/>
      <c r="AB256" s="14"/>
      <c r="AC256" s="14"/>
      <c r="AD256" s="14"/>
      <c r="AE256" s="14"/>
      <c r="AT256" s="193" t="s">
        <v>144</v>
      </c>
      <c r="AU256" s="193" t="s">
        <v>79</v>
      </c>
      <c r="AV256" s="14" t="s">
        <v>79</v>
      </c>
      <c r="AW256" s="14" t="s">
        <v>33</v>
      </c>
      <c r="AX256" s="14" t="s">
        <v>71</v>
      </c>
      <c r="AY256" s="193" t="s">
        <v>129</v>
      </c>
    </row>
    <row r="257" s="13" customFormat="1">
      <c r="A257" s="13"/>
      <c r="B257" s="184"/>
      <c r="C257" s="13"/>
      <c r="D257" s="185" t="s">
        <v>144</v>
      </c>
      <c r="E257" s="186" t="s">
        <v>3</v>
      </c>
      <c r="F257" s="187" t="s">
        <v>307</v>
      </c>
      <c r="G257" s="13"/>
      <c r="H257" s="186" t="s">
        <v>3</v>
      </c>
      <c r="I257" s="188"/>
      <c r="J257" s="13"/>
      <c r="K257" s="13"/>
      <c r="L257" s="184"/>
      <c r="M257" s="189"/>
      <c r="N257" s="190"/>
      <c r="O257" s="190"/>
      <c r="P257" s="190"/>
      <c r="Q257" s="190"/>
      <c r="R257" s="190"/>
      <c r="S257" s="190"/>
      <c r="T257" s="191"/>
      <c r="U257" s="13"/>
      <c r="V257" s="13"/>
      <c r="W257" s="13"/>
      <c r="X257" s="13"/>
      <c r="Y257" s="13"/>
      <c r="Z257" s="13"/>
      <c r="AA257" s="13"/>
      <c r="AB257" s="13"/>
      <c r="AC257" s="13"/>
      <c r="AD257" s="13"/>
      <c r="AE257" s="13"/>
      <c r="AT257" s="186" t="s">
        <v>144</v>
      </c>
      <c r="AU257" s="186" t="s">
        <v>79</v>
      </c>
      <c r="AV257" s="13" t="s">
        <v>15</v>
      </c>
      <c r="AW257" s="13" t="s">
        <v>33</v>
      </c>
      <c r="AX257" s="13" t="s">
        <v>71</v>
      </c>
      <c r="AY257" s="186" t="s">
        <v>129</v>
      </c>
    </row>
    <row r="258" s="14" customFormat="1">
      <c r="A258" s="14"/>
      <c r="B258" s="192"/>
      <c r="C258" s="14"/>
      <c r="D258" s="185" t="s">
        <v>144</v>
      </c>
      <c r="E258" s="193" t="s">
        <v>3</v>
      </c>
      <c r="F258" s="194" t="s">
        <v>395</v>
      </c>
      <c r="G258" s="14"/>
      <c r="H258" s="195">
        <v>0.55800000000000005</v>
      </c>
      <c r="I258" s="196"/>
      <c r="J258" s="14"/>
      <c r="K258" s="14"/>
      <c r="L258" s="192"/>
      <c r="M258" s="197"/>
      <c r="N258" s="198"/>
      <c r="O258" s="198"/>
      <c r="P258" s="198"/>
      <c r="Q258" s="198"/>
      <c r="R258" s="198"/>
      <c r="S258" s="198"/>
      <c r="T258" s="199"/>
      <c r="U258" s="14"/>
      <c r="V258" s="14"/>
      <c r="W258" s="14"/>
      <c r="X258" s="14"/>
      <c r="Y258" s="14"/>
      <c r="Z258" s="14"/>
      <c r="AA258" s="14"/>
      <c r="AB258" s="14"/>
      <c r="AC258" s="14"/>
      <c r="AD258" s="14"/>
      <c r="AE258" s="14"/>
      <c r="AT258" s="193" t="s">
        <v>144</v>
      </c>
      <c r="AU258" s="193" t="s">
        <v>79</v>
      </c>
      <c r="AV258" s="14" t="s">
        <v>79</v>
      </c>
      <c r="AW258" s="14" t="s">
        <v>33</v>
      </c>
      <c r="AX258" s="14" t="s">
        <v>71</v>
      </c>
      <c r="AY258" s="193" t="s">
        <v>129</v>
      </c>
    </row>
    <row r="259" s="14" customFormat="1">
      <c r="A259" s="14"/>
      <c r="B259" s="192"/>
      <c r="C259" s="14"/>
      <c r="D259" s="185" t="s">
        <v>144</v>
      </c>
      <c r="E259" s="193" t="s">
        <v>3</v>
      </c>
      <c r="F259" s="194" t="s">
        <v>396</v>
      </c>
      <c r="G259" s="14"/>
      <c r="H259" s="195">
        <v>0.82799999999999996</v>
      </c>
      <c r="I259" s="196"/>
      <c r="J259" s="14"/>
      <c r="K259" s="14"/>
      <c r="L259" s="192"/>
      <c r="M259" s="197"/>
      <c r="N259" s="198"/>
      <c r="O259" s="198"/>
      <c r="P259" s="198"/>
      <c r="Q259" s="198"/>
      <c r="R259" s="198"/>
      <c r="S259" s="198"/>
      <c r="T259" s="199"/>
      <c r="U259" s="14"/>
      <c r="V259" s="14"/>
      <c r="W259" s="14"/>
      <c r="X259" s="14"/>
      <c r="Y259" s="14"/>
      <c r="Z259" s="14"/>
      <c r="AA259" s="14"/>
      <c r="AB259" s="14"/>
      <c r="AC259" s="14"/>
      <c r="AD259" s="14"/>
      <c r="AE259" s="14"/>
      <c r="AT259" s="193" t="s">
        <v>144</v>
      </c>
      <c r="AU259" s="193" t="s">
        <v>79</v>
      </c>
      <c r="AV259" s="14" t="s">
        <v>79</v>
      </c>
      <c r="AW259" s="14" t="s">
        <v>33</v>
      </c>
      <c r="AX259" s="14" t="s">
        <v>71</v>
      </c>
      <c r="AY259" s="193" t="s">
        <v>129</v>
      </c>
    </row>
    <row r="260" s="14" customFormat="1">
      <c r="A260" s="14"/>
      <c r="B260" s="192"/>
      <c r="C260" s="14"/>
      <c r="D260" s="185" t="s">
        <v>144</v>
      </c>
      <c r="E260" s="193" t="s">
        <v>3</v>
      </c>
      <c r="F260" s="194" t="s">
        <v>397</v>
      </c>
      <c r="G260" s="14"/>
      <c r="H260" s="195">
        <v>0.88200000000000001</v>
      </c>
      <c r="I260" s="196"/>
      <c r="J260" s="14"/>
      <c r="K260" s="14"/>
      <c r="L260" s="192"/>
      <c r="M260" s="197"/>
      <c r="N260" s="198"/>
      <c r="O260" s="198"/>
      <c r="P260" s="198"/>
      <c r="Q260" s="198"/>
      <c r="R260" s="198"/>
      <c r="S260" s="198"/>
      <c r="T260" s="199"/>
      <c r="U260" s="14"/>
      <c r="V260" s="14"/>
      <c r="W260" s="14"/>
      <c r="X260" s="14"/>
      <c r="Y260" s="14"/>
      <c r="Z260" s="14"/>
      <c r="AA260" s="14"/>
      <c r="AB260" s="14"/>
      <c r="AC260" s="14"/>
      <c r="AD260" s="14"/>
      <c r="AE260" s="14"/>
      <c r="AT260" s="193" t="s">
        <v>144</v>
      </c>
      <c r="AU260" s="193" t="s">
        <v>79</v>
      </c>
      <c r="AV260" s="14" t="s">
        <v>79</v>
      </c>
      <c r="AW260" s="14" t="s">
        <v>33</v>
      </c>
      <c r="AX260" s="14" t="s">
        <v>71</v>
      </c>
      <c r="AY260" s="193" t="s">
        <v>129</v>
      </c>
    </row>
    <row r="261" s="14" customFormat="1">
      <c r="A261" s="14"/>
      <c r="B261" s="192"/>
      <c r="C261" s="14"/>
      <c r="D261" s="185" t="s">
        <v>144</v>
      </c>
      <c r="E261" s="193" t="s">
        <v>3</v>
      </c>
      <c r="F261" s="194" t="s">
        <v>398</v>
      </c>
      <c r="G261" s="14"/>
      <c r="H261" s="195">
        <v>0.24299999999999999</v>
      </c>
      <c r="I261" s="196"/>
      <c r="J261" s="14"/>
      <c r="K261" s="14"/>
      <c r="L261" s="192"/>
      <c r="M261" s="197"/>
      <c r="N261" s="198"/>
      <c r="O261" s="198"/>
      <c r="P261" s="198"/>
      <c r="Q261" s="198"/>
      <c r="R261" s="198"/>
      <c r="S261" s="198"/>
      <c r="T261" s="199"/>
      <c r="U261" s="14"/>
      <c r="V261" s="14"/>
      <c r="W261" s="14"/>
      <c r="X261" s="14"/>
      <c r="Y261" s="14"/>
      <c r="Z261" s="14"/>
      <c r="AA261" s="14"/>
      <c r="AB261" s="14"/>
      <c r="AC261" s="14"/>
      <c r="AD261" s="14"/>
      <c r="AE261" s="14"/>
      <c r="AT261" s="193" t="s">
        <v>144</v>
      </c>
      <c r="AU261" s="193" t="s">
        <v>79</v>
      </c>
      <c r="AV261" s="14" t="s">
        <v>79</v>
      </c>
      <c r="AW261" s="14" t="s">
        <v>33</v>
      </c>
      <c r="AX261" s="14" t="s">
        <v>71</v>
      </c>
      <c r="AY261" s="193" t="s">
        <v>129</v>
      </c>
    </row>
    <row r="262" s="13" customFormat="1">
      <c r="A262" s="13"/>
      <c r="B262" s="184"/>
      <c r="C262" s="13"/>
      <c r="D262" s="185" t="s">
        <v>144</v>
      </c>
      <c r="E262" s="186" t="s">
        <v>3</v>
      </c>
      <c r="F262" s="187" t="s">
        <v>312</v>
      </c>
      <c r="G262" s="13"/>
      <c r="H262" s="186" t="s">
        <v>3</v>
      </c>
      <c r="I262" s="188"/>
      <c r="J262" s="13"/>
      <c r="K262" s="13"/>
      <c r="L262" s="184"/>
      <c r="M262" s="189"/>
      <c r="N262" s="190"/>
      <c r="O262" s="190"/>
      <c r="P262" s="190"/>
      <c r="Q262" s="190"/>
      <c r="R262" s="190"/>
      <c r="S262" s="190"/>
      <c r="T262" s="191"/>
      <c r="U262" s="13"/>
      <c r="V262" s="13"/>
      <c r="W262" s="13"/>
      <c r="X262" s="13"/>
      <c r="Y262" s="13"/>
      <c r="Z262" s="13"/>
      <c r="AA262" s="13"/>
      <c r="AB262" s="13"/>
      <c r="AC262" s="13"/>
      <c r="AD262" s="13"/>
      <c r="AE262" s="13"/>
      <c r="AT262" s="186" t="s">
        <v>144</v>
      </c>
      <c r="AU262" s="186" t="s">
        <v>79</v>
      </c>
      <c r="AV262" s="13" t="s">
        <v>15</v>
      </c>
      <c r="AW262" s="13" t="s">
        <v>33</v>
      </c>
      <c r="AX262" s="13" t="s">
        <v>71</v>
      </c>
      <c r="AY262" s="186" t="s">
        <v>129</v>
      </c>
    </row>
    <row r="263" s="14" customFormat="1">
      <c r="A263" s="14"/>
      <c r="B263" s="192"/>
      <c r="C263" s="14"/>
      <c r="D263" s="185" t="s">
        <v>144</v>
      </c>
      <c r="E263" s="193" t="s">
        <v>3</v>
      </c>
      <c r="F263" s="194" t="s">
        <v>399</v>
      </c>
      <c r="G263" s="14"/>
      <c r="H263" s="195">
        <v>1.2</v>
      </c>
      <c r="I263" s="196"/>
      <c r="J263" s="14"/>
      <c r="K263" s="14"/>
      <c r="L263" s="192"/>
      <c r="M263" s="197"/>
      <c r="N263" s="198"/>
      <c r="O263" s="198"/>
      <c r="P263" s="198"/>
      <c r="Q263" s="198"/>
      <c r="R263" s="198"/>
      <c r="S263" s="198"/>
      <c r="T263" s="199"/>
      <c r="U263" s="14"/>
      <c r="V263" s="14"/>
      <c r="W263" s="14"/>
      <c r="X263" s="14"/>
      <c r="Y263" s="14"/>
      <c r="Z263" s="14"/>
      <c r="AA263" s="14"/>
      <c r="AB263" s="14"/>
      <c r="AC263" s="14"/>
      <c r="AD263" s="14"/>
      <c r="AE263" s="14"/>
      <c r="AT263" s="193" t="s">
        <v>144</v>
      </c>
      <c r="AU263" s="193" t="s">
        <v>79</v>
      </c>
      <c r="AV263" s="14" t="s">
        <v>79</v>
      </c>
      <c r="AW263" s="14" t="s">
        <v>33</v>
      </c>
      <c r="AX263" s="14" t="s">
        <v>71</v>
      </c>
      <c r="AY263" s="193" t="s">
        <v>129</v>
      </c>
    </row>
    <row r="264" s="15" customFormat="1">
      <c r="A264" s="15"/>
      <c r="B264" s="210"/>
      <c r="C264" s="15"/>
      <c r="D264" s="185" t="s">
        <v>144</v>
      </c>
      <c r="E264" s="211" t="s">
        <v>3</v>
      </c>
      <c r="F264" s="212" t="s">
        <v>319</v>
      </c>
      <c r="G264" s="15"/>
      <c r="H264" s="213">
        <v>20.780999999999999</v>
      </c>
      <c r="I264" s="214"/>
      <c r="J264" s="15"/>
      <c r="K264" s="15"/>
      <c r="L264" s="210"/>
      <c r="M264" s="215"/>
      <c r="N264" s="216"/>
      <c r="O264" s="216"/>
      <c r="P264" s="216"/>
      <c r="Q264" s="216"/>
      <c r="R264" s="216"/>
      <c r="S264" s="216"/>
      <c r="T264" s="217"/>
      <c r="U264" s="15"/>
      <c r="V264" s="15"/>
      <c r="W264" s="15"/>
      <c r="X264" s="15"/>
      <c r="Y264" s="15"/>
      <c r="Z264" s="15"/>
      <c r="AA264" s="15"/>
      <c r="AB264" s="15"/>
      <c r="AC264" s="15"/>
      <c r="AD264" s="15"/>
      <c r="AE264" s="15"/>
      <c r="AT264" s="211" t="s">
        <v>144</v>
      </c>
      <c r="AU264" s="211" t="s">
        <v>79</v>
      </c>
      <c r="AV264" s="15" t="s">
        <v>85</v>
      </c>
      <c r="AW264" s="15" t="s">
        <v>33</v>
      </c>
      <c r="AX264" s="15" t="s">
        <v>15</v>
      </c>
      <c r="AY264" s="211" t="s">
        <v>129</v>
      </c>
    </row>
    <row r="265" s="2" customFormat="1" ht="66.75" customHeight="1">
      <c r="A265" s="39"/>
      <c r="B265" s="165"/>
      <c r="C265" s="166" t="s">
        <v>400</v>
      </c>
      <c r="D265" s="166" t="s">
        <v>132</v>
      </c>
      <c r="E265" s="167" t="s">
        <v>401</v>
      </c>
      <c r="F265" s="168" t="s">
        <v>402</v>
      </c>
      <c r="G265" s="169" t="s">
        <v>135</v>
      </c>
      <c r="H265" s="170">
        <v>20.780999999999999</v>
      </c>
      <c r="I265" s="171"/>
      <c r="J265" s="172">
        <f>ROUND(I265*H265,2)</f>
        <v>0</v>
      </c>
      <c r="K265" s="168" t="s">
        <v>136</v>
      </c>
      <c r="L265" s="40"/>
      <c r="M265" s="173" t="s">
        <v>3</v>
      </c>
      <c r="N265" s="174" t="s">
        <v>43</v>
      </c>
      <c r="O265" s="73"/>
      <c r="P265" s="175">
        <f>O265*H265</f>
        <v>0</v>
      </c>
      <c r="Q265" s="175">
        <v>0.00023000000000000001</v>
      </c>
      <c r="R265" s="175">
        <f>Q265*H265</f>
        <v>0.00477963</v>
      </c>
      <c r="S265" s="175">
        <v>0</v>
      </c>
      <c r="T265" s="176">
        <f>S265*H265</f>
        <v>0</v>
      </c>
      <c r="U265" s="39"/>
      <c r="V265" s="39"/>
      <c r="W265" s="39"/>
      <c r="X265" s="39"/>
      <c r="Y265" s="39"/>
      <c r="Z265" s="39"/>
      <c r="AA265" s="39"/>
      <c r="AB265" s="39"/>
      <c r="AC265" s="39"/>
      <c r="AD265" s="39"/>
      <c r="AE265" s="39"/>
      <c r="AR265" s="177" t="s">
        <v>219</v>
      </c>
      <c r="AT265" s="177" t="s">
        <v>132</v>
      </c>
      <c r="AU265" s="177" t="s">
        <v>79</v>
      </c>
      <c r="AY265" s="20" t="s">
        <v>129</v>
      </c>
      <c r="BE265" s="178">
        <f>IF(N265="základní",J265,0)</f>
        <v>0</v>
      </c>
      <c r="BF265" s="178">
        <f>IF(N265="snížená",J265,0)</f>
        <v>0</v>
      </c>
      <c r="BG265" s="178">
        <f>IF(N265="zákl. přenesená",J265,0)</f>
        <v>0</v>
      </c>
      <c r="BH265" s="178">
        <f>IF(N265="sníž. přenesená",J265,0)</f>
        <v>0</v>
      </c>
      <c r="BI265" s="178">
        <f>IF(N265="nulová",J265,0)</f>
        <v>0</v>
      </c>
      <c r="BJ265" s="20" t="s">
        <v>79</v>
      </c>
      <c r="BK265" s="178">
        <f>ROUND(I265*H265,2)</f>
        <v>0</v>
      </c>
      <c r="BL265" s="20" t="s">
        <v>219</v>
      </c>
      <c r="BM265" s="177" t="s">
        <v>403</v>
      </c>
    </row>
    <row r="266" s="2" customFormat="1">
      <c r="A266" s="39"/>
      <c r="B266" s="40"/>
      <c r="C266" s="39"/>
      <c r="D266" s="179" t="s">
        <v>138</v>
      </c>
      <c r="E266" s="39"/>
      <c r="F266" s="180" t="s">
        <v>404</v>
      </c>
      <c r="G266" s="39"/>
      <c r="H266" s="39"/>
      <c r="I266" s="181"/>
      <c r="J266" s="39"/>
      <c r="K266" s="39"/>
      <c r="L266" s="40"/>
      <c r="M266" s="182"/>
      <c r="N266" s="183"/>
      <c r="O266" s="73"/>
      <c r="P266" s="73"/>
      <c r="Q266" s="73"/>
      <c r="R266" s="73"/>
      <c r="S266" s="73"/>
      <c r="T266" s="74"/>
      <c r="U266" s="39"/>
      <c r="V266" s="39"/>
      <c r="W266" s="39"/>
      <c r="X266" s="39"/>
      <c r="Y266" s="39"/>
      <c r="Z266" s="39"/>
      <c r="AA266" s="39"/>
      <c r="AB266" s="39"/>
      <c r="AC266" s="39"/>
      <c r="AD266" s="39"/>
      <c r="AE266" s="39"/>
      <c r="AT266" s="20" t="s">
        <v>138</v>
      </c>
      <c r="AU266" s="20" t="s">
        <v>79</v>
      </c>
    </row>
    <row r="267" s="13" customFormat="1">
      <c r="A267" s="13"/>
      <c r="B267" s="184"/>
      <c r="C267" s="13"/>
      <c r="D267" s="185" t="s">
        <v>144</v>
      </c>
      <c r="E267" s="186" t="s">
        <v>3</v>
      </c>
      <c r="F267" s="187" t="s">
        <v>393</v>
      </c>
      <c r="G267" s="13"/>
      <c r="H267" s="186" t="s">
        <v>3</v>
      </c>
      <c r="I267" s="188"/>
      <c r="J267" s="13"/>
      <c r="K267" s="13"/>
      <c r="L267" s="184"/>
      <c r="M267" s="189"/>
      <c r="N267" s="190"/>
      <c r="O267" s="190"/>
      <c r="P267" s="190"/>
      <c r="Q267" s="190"/>
      <c r="R267" s="190"/>
      <c r="S267" s="190"/>
      <c r="T267" s="191"/>
      <c r="U267" s="13"/>
      <c r="V267" s="13"/>
      <c r="W267" s="13"/>
      <c r="X267" s="13"/>
      <c r="Y267" s="13"/>
      <c r="Z267" s="13"/>
      <c r="AA267" s="13"/>
      <c r="AB267" s="13"/>
      <c r="AC267" s="13"/>
      <c r="AD267" s="13"/>
      <c r="AE267" s="13"/>
      <c r="AT267" s="186" t="s">
        <v>144</v>
      </c>
      <c r="AU267" s="186" t="s">
        <v>79</v>
      </c>
      <c r="AV267" s="13" t="s">
        <v>15</v>
      </c>
      <c r="AW267" s="13" t="s">
        <v>33</v>
      </c>
      <c r="AX267" s="13" t="s">
        <v>71</v>
      </c>
      <c r="AY267" s="186" t="s">
        <v>129</v>
      </c>
    </row>
    <row r="268" s="13" customFormat="1">
      <c r="A268" s="13"/>
      <c r="B268" s="184"/>
      <c r="C268" s="13"/>
      <c r="D268" s="185" t="s">
        <v>144</v>
      </c>
      <c r="E268" s="186" t="s">
        <v>3</v>
      </c>
      <c r="F268" s="187" t="s">
        <v>305</v>
      </c>
      <c r="G268" s="13"/>
      <c r="H268" s="186" t="s">
        <v>3</v>
      </c>
      <c r="I268" s="188"/>
      <c r="J268" s="13"/>
      <c r="K268" s="13"/>
      <c r="L268" s="184"/>
      <c r="M268" s="189"/>
      <c r="N268" s="190"/>
      <c r="O268" s="190"/>
      <c r="P268" s="190"/>
      <c r="Q268" s="190"/>
      <c r="R268" s="190"/>
      <c r="S268" s="190"/>
      <c r="T268" s="191"/>
      <c r="U268" s="13"/>
      <c r="V268" s="13"/>
      <c r="W268" s="13"/>
      <c r="X268" s="13"/>
      <c r="Y268" s="13"/>
      <c r="Z268" s="13"/>
      <c r="AA268" s="13"/>
      <c r="AB268" s="13"/>
      <c r="AC268" s="13"/>
      <c r="AD268" s="13"/>
      <c r="AE268" s="13"/>
      <c r="AT268" s="186" t="s">
        <v>144</v>
      </c>
      <c r="AU268" s="186" t="s">
        <v>79</v>
      </c>
      <c r="AV268" s="13" t="s">
        <v>15</v>
      </c>
      <c r="AW268" s="13" t="s">
        <v>33</v>
      </c>
      <c r="AX268" s="13" t="s">
        <v>71</v>
      </c>
      <c r="AY268" s="186" t="s">
        <v>129</v>
      </c>
    </row>
    <row r="269" s="14" customFormat="1">
      <c r="A269" s="14"/>
      <c r="B269" s="192"/>
      <c r="C269" s="14"/>
      <c r="D269" s="185" t="s">
        <v>144</v>
      </c>
      <c r="E269" s="193" t="s">
        <v>3</v>
      </c>
      <c r="F269" s="194" t="s">
        <v>394</v>
      </c>
      <c r="G269" s="14"/>
      <c r="H269" s="195">
        <v>17.07</v>
      </c>
      <c r="I269" s="196"/>
      <c r="J269" s="14"/>
      <c r="K269" s="14"/>
      <c r="L269" s="192"/>
      <c r="M269" s="197"/>
      <c r="N269" s="198"/>
      <c r="O269" s="198"/>
      <c r="P269" s="198"/>
      <c r="Q269" s="198"/>
      <c r="R269" s="198"/>
      <c r="S269" s="198"/>
      <c r="T269" s="199"/>
      <c r="U269" s="14"/>
      <c r="V269" s="14"/>
      <c r="W269" s="14"/>
      <c r="X269" s="14"/>
      <c r="Y269" s="14"/>
      <c r="Z269" s="14"/>
      <c r="AA269" s="14"/>
      <c r="AB269" s="14"/>
      <c r="AC269" s="14"/>
      <c r="AD269" s="14"/>
      <c r="AE269" s="14"/>
      <c r="AT269" s="193" t="s">
        <v>144</v>
      </c>
      <c r="AU269" s="193" t="s">
        <v>79</v>
      </c>
      <c r="AV269" s="14" t="s">
        <v>79</v>
      </c>
      <c r="AW269" s="14" t="s">
        <v>33</v>
      </c>
      <c r="AX269" s="14" t="s">
        <v>71</v>
      </c>
      <c r="AY269" s="193" t="s">
        <v>129</v>
      </c>
    </row>
    <row r="270" s="13" customFormat="1">
      <c r="A270" s="13"/>
      <c r="B270" s="184"/>
      <c r="C270" s="13"/>
      <c r="D270" s="185" t="s">
        <v>144</v>
      </c>
      <c r="E270" s="186" t="s">
        <v>3</v>
      </c>
      <c r="F270" s="187" t="s">
        <v>307</v>
      </c>
      <c r="G270" s="13"/>
      <c r="H270" s="186" t="s">
        <v>3</v>
      </c>
      <c r="I270" s="188"/>
      <c r="J270" s="13"/>
      <c r="K270" s="13"/>
      <c r="L270" s="184"/>
      <c r="M270" s="189"/>
      <c r="N270" s="190"/>
      <c r="O270" s="190"/>
      <c r="P270" s="190"/>
      <c r="Q270" s="190"/>
      <c r="R270" s="190"/>
      <c r="S270" s="190"/>
      <c r="T270" s="191"/>
      <c r="U270" s="13"/>
      <c r="V270" s="13"/>
      <c r="W270" s="13"/>
      <c r="X270" s="13"/>
      <c r="Y270" s="13"/>
      <c r="Z270" s="13"/>
      <c r="AA270" s="13"/>
      <c r="AB270" s="13"/>
      <c r="AC270" s="13"/>
      <c r="AD270" s="13"/>
      <c r="AE270" s="13"/>
      <c r="AT270" s="186" t="s">
        <v>144</v>
      </c>
      <c r="AU270" s="186" t="s">
        <v>79</v>
      </c>
      <c r="AV270" s="13" t="s">
        <v>15</v>
      </c>
      <c r="AW270" s="13" t="s">
        <v>33</v>
      </c>
      <c r="AX270" s="13" t="s">
        <v>71</v>
      </c>
      <c r="AY270" s="186" t="s">
        <v>129</v>
      </c>
    </row>
    <row r="271" s="14" customFormat="1">
      <c r="A271" s="14"/>
      <c r="B271" s="192"/>
      <c r="C271" s="14"/>
      <c r="D271" s="185" t="s">
        <v>144</v>
      </c>
      <c r="E271" s="193" t="s">
        <v>3</v>
      </c>
      <c r="F271" s="194" t="s">
        <v>395</v>
      </c>
      <c r="G271" s="14"/>
      <c r="H271" s="195">
        <v>0.55800000000000005</v>
      </c>
      <c r="I271" s="196"/>
      <c r="J271" s="14"/>
      <c r="K271" s="14"/>
      <c r="L271" s="192"/>
      <c r="M271" s="197"/>
      <c r="N271" s="198"/>
      <c r="O271" s="198"/>
      <c r="P271" s="198"/>
      <c r="Q271" s="198"/>
      <c r="R271" s="198"/>
      <c r="S271" s="198"/>
      <c r="T271" s="199"/>
      <c r="U271" s="14"/>
      <c r="V271" s="14"/>
      <c r="W271" s="14"/>
      <c r="X271" s="14"/>
      <c r="Y271" s="14"/>
      <c r="Z271" s="14"/>
      <c r="AA271" s="14"/>
      <c r="AB271" s="14"/>
      <c r="AC271" s="14"/>
      <c r="AD271" s="14"/>
      <c r="AE271" s="14"/>
      <c r="AT271" s="193" t="s">
        <v>144</v>
      </c>
      <c r="AU271" s="193" t="s">
        <v>79</v>
      </c>
      <c r="AV271" s="14" t="s">
        <v>79</v>
      </c>
      <c r="AW271" s="14" t="s">
        <v>33</v>
      </c>
      <c r="AX271" s="14" t="s">
        <v>71</v>
      </c>
      <c r="AY271" s="193" t="s">
        <v>129</v>
      </c>
    </row>
    <row r="272" s="14" customFormat="1">
      <c r="A272" s="14"/>
      <c r="B272" s="192"/>
      <c r="C272" s="14"/>
      <c r="D272" s="185" t="s">
        <v>144</v>
      </c>
      <c r="E272" s="193" t="s">
        <v>3</v>
      </c>
      <c r="F272" s="194" t="s">
        <v>396</v>
      </c>
      <c r="G272" s="14"/>
      <c r="H272" s="195">
        <v>0.82799999999999996</v>
      </c>
      <c r="I272" s="196"/>
      <c r="J272" s="14"/>
      <c r="K272" s="14"/>
      <c r="L272" s="192"/>
      <c r="M272" s="197"/>
      <c r="N272" s="198"/>
      <c r="O272" s="198"/>
      <c r="P272" s="198"/>
      <c r="Q272" s="198"/>
      <c r="R272" s="198"/>
      <c r="S272" s="198"/>
      <c r="T272" s="199"/>
      <c r="U272" s="14"/>
      <c r="V272" s="14"/>
      <c r="W272" s="14"/>
      <c r="X272" s="14"/>
      <c r="Y272" s="14"/>
      <c r="Z272" s="14"/>
      <c r="AA272" s="14"/>
      <c r="AB272" s="14"/>
      <c r="AC272" s="14"/>
      <c r="AD272" s="14"/>
      <c r="AE272" s="14"/>
      <c r="AT272" s="193" t="s">
        <v>144</v>
      </c>
      <c r="AU272" s="193" t="s">
        <v>79</v>
      </c>
      <c r="AV272" s="14" t="s">
        <v>79</v>
      </c>
      <c r="AW272" s="14" t="s">
        <v>33</v>
      </c>
      <c r="AX272" s="14" t="s">
        <v>71</v>
      </c>
      <c r="AY272" s="193" t="s">
        <v>129</v>
      </c>
    </row>
    <row r="273" s="14" customFormat="1">
      <c r="A273" s="14"/>
      <c r="B273" s="192"/>
      <c r="C273" s="14"/>
      <c r="D273" s="185" t="s">
        <v>144</v>
      </c>
      <c r="E273" s="193" t="s">
        <v>3</v>
      </c>
      <c r="F273" s="194" t="s">
        <v>397</v>
      </c>
      <c r="G273" s="14"/>
      <c r="H273" s="195">
        <v>0.88200000000000001</v>
      </c>
      <c r="I273" s="196"/>
      <c r="J273" s="14"/>
      <c r="K273" s="14"/>
      <c r="L273" s="192"/>
      <c r="M273" s="197"/>
      <c r="N273" s="198"/>
      <c r="O273" s="198"/>
      <c r="P273" s="198"/>
      <c r="Q273" s="198"/>
      <c r="R273" s="198"/>
      <c r="S273" s="198"/>
      <c r="T273" s="199"/>
      <c r="U273" s="14"/>
      <c r="V273" s="14"/>
      <c r="W273" s="14"/>
      <c r="X273" s="14"/>
      <c r="Y273" s="14"/>
      <c r="Z273" s="14"/>
      <c r="AA273" s="14"/>
      <c r="AB273" s="14"/>
      <c r="AC273" s="14"/>
      <c r="AD273" s="14"/>
      <c r="AE273" s="14"/>
      <c r="AT273" s="193" t="s">
        <v>144</v>
      </c>
      <c r="AU273" s="193" t="s">
        <v>79</v>
      </c>
      <c r="AV273" s="14" t="s">
        <v>79</v>
      </c>
      <c r="AW273" s="14" t="s">
        <v>33</v>
      </c>
      <c r="AX273" s="14" t="s">
        <v>71</v>
      </c>
      <c r="AY273" s="193" t="s">
        <v>129</v>
      </c>
    </row>
    <row r="274" s="14" customFormat="1">
      <c r="A274" s="14"/>
      <c r="B274" s="192"/>
      <c r="C274" s="14"/>
      <c r="D274" s="185" t="s">
        <v>144</v>
      </c>
      <c r="E274" s="193" t="s">
        <v>3</v>
      </c>
      <c r="F274" s="194" t="s">
        <v>398</v>
      </c>
      <c r="G274" s="14"/>
      <c r="H274" s="195">
        <v>0.24299999999999999</v>
      </c>
      <c r="I274" s="196"/>
      <c r="J274" s="14"/>
      <c r="K274" s="14"/>
      <c r="L274" s="192"/>
      <c r="M274" s="197"/>
      <c r="N274" s="198"/>
      <c r="O274" s="198"/>
      <c r="P274" s="198"/>
      <c r="Q274" s="198"/>
      <c r="R274" s="198"/>
      <c r="S274" s="198"/>
      <c r="T274" s="199"/>
      <c r="U274" s="14"/>
      <c r="V274" s="14"/>
      <c r="W274" s="14"/>
      <c r="X274" s="14"/>
      <c r="Y274" s="14"/>
      <c r="Z274" s="14"/>
      <c r="AA274" s="14"/>
      <c r="AB274" s="14"/>
      <c r="AC274" s="14"/>
      <c r="AD274" s="14"/>
      <c r="AE274" s="14"/>
      <c r="AT274" s="193" t="s">
        <v>144</v>
      </c>
      <c r="AU274" s="193" t="s">
        <v>79</v>
      </c>
      <c r="AV274" s="14" t="s">
        <v>79</v>
      </c>
      <c r="AW274" s="14" t="s">
        <v>33</v>
      </c>
      <c r="AX274" s="14" t="s">
        <v>71</v>
      </c>
      <c r="AY274" s="193" t="s">
        <v>129</v>
      </c>
    </row>
    <row r="275" s="13" customFormat="1">
      <c r="A275" s="13"/>
      <c r="B275" s="184"/>
      <c r="C275" s="13"/>
      <c r="D275" s="185" t="s">
        <v>144</v>
      </c>
      <c r="E275" s="186" t="s">
        <v>3</v>
      </c>
      <c r="F275" s="187" t="s">
        <v>312</v>
      </c>
      <c r="G275" s="13"/>
      <c r="H275" s="186" t="s">
        <v>3</v>
      </c>
      <c r="I275" s="188"/>
      <c r="J275" s="13"/>
      <c r="K275" s="13"/>
      <c r="L275" s="184"/>
      <c r="M275" s="189"/>
      <c r="N275" s="190"/>
      <c r="O275" s="190"/>
      <c r="P275" s="190"/>
      <c r="Q275" s="190"/>
      <c r="R275" s="190"/>
      <c r="S275" s="190"/>
      <c r="T275" s="191"/>
      <c r="U275" s="13"/>
      <c r="V275" s="13"/>
      <c r="W275" s="13"/>
      <c r="X275" s="13"/>
      <c r="Y275" s="13"/>
      <c r="Z275" s="13"/>
      <c r="AA275" s="13"/>
      <c r="AB275" s="13"/>
      <c r="AC275" s="13"/>
      <c r="AD275" s="13"/>
      <c r="AE275" s="13"/>
      <c r="AT275" s="186" t="s">
        <v>144</v>
      </c>
      <c r="AU275" s="186" t="s">
        <v>79</v>
      </c>
      <c r="AV275" s="13" t="s">
        <v>15</v>
      </c>
      <c r="AW275" s="13" t="s">
        <v>33</v>
      </c>
      <c r="AX275" s="13" t="s">
        <v>71</v>
      </c>
      <c r="AY275" s="186" t="s">
        <v>129</v>
      </c>
    </row>
    <row r="276" s="14" customFormat="1">
      <c r="A276" s="14"/>
      <c r="B276" s="192"/>
      <c r="C276" s="14"/>
      <c r="D276" s="185" t="s">
        <v>144</v>
      </c>
      <c r="E276" s="193" t="s">
        <v>3</v>
      </c>
      <c r="F276" s="194" t="s">
        <v>399</v>
      </c>
      <c r="G276" s="14"/>
      <c r="H276" s="195">
        <v>1.2</v>
      </c>
      <c r="I276" s="196"/>
      <c r="J276" s="14"/>
      <c r="K276" s="14"/>
      <c r="L276" s="192"/>
      <c r="M276" s="197"/>
      <c r="N276" s="198"/>
      <c r="O276" s="198"/>
      <c r="P276" s="198"/>
      <c r="Q276" s="198"/>
      <c r="R276" s="198"/>
      <c r="S276" s="198"/>
      <c r="T276" s="199"/>
      <c r="U276" s="14"/>
      <c r="V276" s="14"/>
      <c r="W276" s="14"/>
      <c r="X276" s="14"/>
      <c r="Y276" s="14"/>
      <c r="Z276" s="14"/>
      <c r="AA276" s="14"/>
      <c r="AB276" s="14"/>
      <c r="AC276" s="14"/>
      <c r="AD276" s="14"/>
      <c r="AE276" s="14"/>
      <c r="AT276" s="193" t="s">
        <v>144</v>
      </c>
      <c r="AU276" s="193" t="s">
        <v>79</v>
      </c>
      <c r="AV276" s="14" t="s">
        <v>79</v>
      </c>
      <c r="AW276" s="14" t="s">
        <v>33</v>
      </c>
      <c r="AX276" s="14" t="s">
        <v>71</v>
      </c>
      <c r="AY276" s="193" t="s">
        <v>129</v>
      </c>
    </row>
    <row r="277" s="15" customFormat="1">
      <c r="A277" s="15"/>
      <c r="B277" s="210"/>
      <c r="C277" s="15"/>
      <c r="D277" s="185" t="s">
        <v>144</v>
      </c>
      <c r="E277" s="211" t="s">
        <v>3</v>
      </c>
      <c r="F277" s="212" t="s">
        <v>319</v>
      </c>
      <c r="G277" s="15"/>
      <c r="H277" s="213">
        <v>20.780999999999999</v>
      </c>
      <c r="I277" s="214"/>
      <c r="J277" s="15"/>
      <c r="K277" s="15"/>
      <c r="L277" s="210"/>
      <c r="M277" s="215"/>
      <c r="N277" s="216"/>
      <c r="O277" s="216"/>
      <c r="P277" s="216"/>
      <c r="Q277" s="216"/>
      <c r="R277" s="216"/>
      <c r="S277" s="216"/>
      <c r="T277" s="217"/>
      <c r="U277" s="15"/>
      <c r="V277" s="15"/>
      <c r="W277" s="15"/>
      <c r="X277" s="15"/>
      <c r="Y277" s="15"/>
      <c r="Z277" s="15"/>
      <c r="AA277" s="15"/>
      <c r="AB277" s="15"/>
      <c r="AC277" s="15"/>
      <c r="AD277" s="15"/>
      <c r="AE277" s="15"/>
      <c r="AT277" s="211" t="s">
        <v>144</v>
      </c>
      <c r="AU277" s="211" t="s">
        <v>79</v>
      </c>
      <c r="AV277" s="15" t="s">
        <v>85</v>
      </c>
      <c r="AW277" s="15" t="s">
        <v>33</v>
      </c>
      <c r="AX277" s="15" t="s">
        <v>15</v>
      </c>
      <c r="AY277" s="211" t="s">
        <v>129</v>
      </c>
    </row>
    <row r="278" s="2" customFormat="1" ht="62.7" customHeight="1">
      <c r="A278" s="39"/>
      <c r="B278" s="165"/>
      <c r="C278" s="166" t="s">
        <v>405</v>
      </c>
      <c r="D278" s="166" t="s">
        <v>132</v>
      </c>
      <c r="E278" s="167" t="s">
        <v>406</v>
      </c>
      <c r="F278" s="168" t="s">
        <v>407</v>
      </c>
      <c r="G278" s="169" t="s">
        <v>135</v>
      </c>
      <c r="H278" s="170">
        <v>17.960000000000001</v>
      </c>
      <c r="I278" s="171"/>
      <c r="J278" s="172">
        <f>ROUND(I278*H278,2)</f>
        <v>0</v>
      </c>
      <c r="K278" s="168" t="s">
        <v>136</v>
      </c>
      <c r="L278" s="40"/>
      <c r="M278" s="173" t="s">
        <v>3</v>
      </c>
      <c r="N278" s="174" t="s">
        <v>43</v>
      </c>
      <c r="O278" s="73"/>
      <c r="P278" s="175">
        <f>O278*H278</f>
        <v>0</v>
      </c>
      <c r="Q278" s="175">
        <v>5.0000000000000002E-05</v>
      </c>
      <c r="R278" s="175">
        <f>Q278*H278</f>
        <v>0.00089800000000000004</v>
      </c>
      <c r="S278" s="175">
        <v>0</v>
      </c>
      <c r="T278" s="176">
        <f>S278*H278</f>
        <v>0</v>
      </c>
      <c r="U278" s="39"/>
      <c r="V278" s="39"/>
      <c r="W278" s="39"/>
      <c r="X278" s="39"/>
      <c r="Y278" s="39"/>
      <c r="Z278" s="39"/>
      <c r="AA278" s="39"/>
      <c r="AB278" s="39"/>
      <c r="AC278" s="39"/>
      <c r="AD278" s="39"/>
      <c r="AE278" s="39"/>
      <c r="AR278" s="177" t="s">
        <v>219</v>
      </c>
      <c r="AT278" s="177" t="s">
        <v>132</v>
      </c>
      <c r="AU278" s="177" t="s">
        <v>79</v>
      </c>
      <c r="AY278" s="20" t="s">
        <v>129</v>
      </c>
      <c r="BE278" s="178">
        <f>IF(N278="základní",J278,0)</f>
        <v>0</v>
      </c>
      <c r="BF278" s="178">
        <f>IF(N278="snížená",J278,0)</f>
        <v>0</v>
      </c>
      <c r="BG278" s="178">
        <f>IF(N278="zákl. přenesená",J278,0)</f>
        <v>0</v>
      </c>
      <c r="BH278" s="178">
        <f>IF(N278="sníž. přenesená",J278,0)</f>
        <v>0</v>
      </c>
      <c r="BI278" s="178">
        <f>IF(N278="nulová",J278,0)</f>
        <v>0</v>
      </c>
      <c r="BJ278" s="20" t="s">
        <v>79</v>
      </c>
      <c r="BK278" s="178">
        <f>ROUND(I278*H278,2)</f>
        <v>0</v>
      </c>
      <c r="BL278" s="20" t="s">
        <v>219</v>
      </c>
      <c r="BM278" s="177" t="s">
        <v>408</v>
      </c>
    </row>
    <row r="279" s="2" customFormat="1">
      <c r="A279" s="39"/>
      <c r="B279" s="40"/>
      <c r="C279" s="39"/>
      <c r="D279" s="179" t="s">
        <v>138</v>
      </c>
      <c r="E279" s="39"/>
      <c r="F279" s="180" t="s">
        <v>409</v>
      </c>
      <c r="G279" s="39"/>
      <c r="H279" s="39"/>
      <c r="I279" s="181"/>
      <c r="J279" s="39"/>
      <c r="K279" s="39"/>
      <c r="L279" s="40"/>
      <c r="M279" s="182"/>
      <c r="N279" s="183"/>
      <c r="O279" s="73"/>
      <c r="P279" s="73"/>
      <c r="Q279" s="73"/>
      <c r="R279" s="73"/>
      <c r="S279" s="73"/>
      <c r="T279" s="74"/>
      <c r="U279" s="39"/>
      <c r="V279" s="39"/>
      <c r="W279" s="39"/>
      <c r="X279" s="39"/>
      <c r="Y279" s="39"/>
      <c r="Z279" s="39"/>
      <c r="AA279" s="39"/>
      <c r="AB279" s="39"/>
      <c r="AC279" s="39"/>
      <c r="AD279" s="39"/>
      <c r="AE279" s="39"/>
      <c r="AT279" s="20" t="s">
        <v>138</v>
      </c>
      <c r="AU279" s="20" t="s">
        <v>79</v>
      </c>
    </row>
    <row r="280" s="13" customFormat="1">
      <c r="A280" s="13"/>
      <c r="B280" s="184"/>
      <c r="C280" s="13"/>
      <c r="D280" s="185" t="s">
        <v>144</v>
      </c>
      <c r="E280" s="186" t="s">
        <v>3</v>
      </c>
      <c r="F280" s="187" t="s">
        <v>314</v>
      </c>
      <c r="G280" s="13"/>
      <c r="H280" s="186" t="s">
        <v>3</v>
      </c>
      <c r="I280" s="188"/>
      <c r="J280" s="13"/>
      <c r="K280" s="13"/>
      <c r="L280" s="184"/>
      <c r="M280" s="189"/>
      <c r="N280" s="190"/>
      <c r="O280" s="190"/>
      <c r="P280" s="190"/>
      <c r="Q280" s="190"/>
      <c r="R280" s="190"/>
      <c r="S280" s="190"/>
      <c r="T280" s="191"/>
      <c r="U280" s="13"/>
      <c r="V280" s="13"/>
      <c r="W280" s="13"/>
      <c r="X280" s="13"/>
      <c r="Y280" s="13"/>
      <c r="Z280" s="13"/>
      <c r="AA280" s="13"/>
      <c r="AB280" s="13"/>
      <c r="AC280" s="13"/>
      <c r="AD280" s="13"/>
      <c r="AE280" s="13"/>
      <c r="AT280" s="186" t="s">
        <v>144</v>
      </c>
      <c r="AU280" s="186" t="s">
        <v>79</v>
      </c>
      <c r="AV280" s="13" t="s">
        <v>15</v>
      </c>
      <c r="AW280" s="13" t="s">
        <v>33</v>
      </c>
      <c r="AX280" s="13" t="s">
        <v>71</v>
      </c>
      <c r="AY280" s="186" t="s">
        <v>129</v>
      </c>
    </row>
    <row r="281" s="14" customFormat="1">
      <c r="A281" s="14"/>
      <c r="B281" s="192"/>
      <c r="C281" s="14"/>
      <c r="D281" s="185" t="s">
        <v>144</v>
      </c>
      <c r="E281" s="193" t="s">
        <v>3</v>
      </c>
      <c r="F281" s="194" t="s">
        <v>315</v>
      </c>
      <c r="G281" s="14"/>
      <c r="H281" s="195">
        <v>1.7</v>
      </c>
      <c r="I281" s="196"/>
      <c r="J281" s="14"/>
      <c r="K281" s="14"/>
      <c r="L281" s="192"/>
      <c r="M281" s="197"/>
      <c r="N281" s="198"/>
      <c r="O281" s="198"/>
      <c r="P281" s="198"/>
      <c r="Q281" s="198"/>
      <c r="R281" s="198"/>
      <c r="S281" s="198"/>
      <c r="T281" s="199"/>
      <c r="U281" s="14"/>
      <c r="V281" s="14"/>
      <c r="W281" s="14"/>
      <c r="X281" s="14"/>
      <c r="Y281" s="14"/>
      <c r="Z281" s="14"/>
      <c r="AA281" s="14"/>
      <c r="AB281" s="14"/>
      <c r="AC281" s="14"/>
      <c r="AD281" s="14"/>
      <c r="AE281" s="14"/>
      <c r="AT281" s="193" t="s">
        <v>144</v>
      </c>
      <c r="AU281" s="193" t="s">
        <v>79</v>
      </c>
      <c r="AV281" s="14" t="s">
        <v>79</v>
      </c>
      <c r="AW281" s="14" t="s">
        <v>33</v>
      </c>
      <c r="AX281" s="14" t="s">
        <v>71</v>
      </c>
      <c r="AY281" s="193" t="s">
        <v>129</v>
      </c>
    </row>
    <row r="282" s="13" customFormat="1">
      <c r="A282" s="13"/>
      <c r="B282" s="184"/>
      <c r="C282" s="13"/>
      <c r="D282" s="185" t="s">
        <v>144</v>
      </c>
      <c r="E282" s="186" t="s">
        <v>3</v>
      </c>
      <c r="F282" s="187" t="s">
        <v>410</v>
      </c>
      <c r="G282" s="13"/>
      <c r="H282" s="186" t="s">
        <v>3</v>
      </c>
      <c r="I282" s="188"/>
      <c r="J282" s="13"/>
      <c r="K282" s="13"/>
      <c r="L282" s="184"/>
      <c r="M282" s="189"/>
      <c r="N282" s="190"/>
      <c r="O282" s="190"/>
      <c r="P282" s="190"/>
      <c r="Q282" s="190"/>
      <c r="R282" s="190"/>
      <c r="S282" s="190"/>
      <c r="T282" s="191"/>
      <c r="U282" s="13"/>
      <c r="V282" s="13"/>
      <c r="W282" s="13"/>
      <c r="X282" s="13"/>
      <c r="Y282" s="13"/>
      <c r="Z282" s="13"/>
      <c r="AA282" s="13"/>
      <c r="AB282" s="13"/>
      <c r="AC282" s="13"/>
      <c r="AD282" s="13"/>
      <c r="AE282" s="13"/>
      <c r="AT282" s="186" t="s">
        <v>144</v>
      </c>
      <c r="AU282" s="186" t="s">
        <v>79</v>
      </c>
      <c r="AV282" s="13" t="s">
        <v>15</v>
      </c>
      <c r="AW282" s="13" t="s">
        <v>33</v>
      </c>
      <c r="AX282" s="13" t="s">
        <v>71</v>
      </c>
      <c r="AY282" s="186" t="s">
        <v>129</v>
      </c>
    </row>
    <row r="283" s="14" customFormat="1">
      <c r="A283" s="14"/>
      <c r="B283" s="192"/>
      <c r="C283" s="14"/>
      <c r="D283" s="185" t="s">
        <v>144</v>
      </c>
      <c r="E283" s="193" t="s">
        <v>3</v>
      </c>
      <c r="F283" s="194" t="s">
        <v>316</v>
      </c>
      <c r="G283" s="14"/>
      <c r="H283" s="195">
        <v>10.26</v>
      </c>
      <c r="I283" s="196"/>
      <c r="J283" s="14"/>
      <c r="K283" s="14"/>
      <c r="L283" s="192"/>
      <c r="M283" s="197"/>
      <c r="N283" s="198"/>
      <c r="O283" s="198"/>
      <c r="P283" s="198"/>
      <c r="Q283" s="198"/>
      <c r="R283" s="198"/>
      <c r="S283" s="198"/>
      <c r="T283" s="199"/>
      <c r="U283" s="14"/>
      <c r="V283" s="14"/>
      <c r="W283" s="14"/>
      <c r="X283" s="14"/>
      <c r="Y283" s="14"/>
      <c r="Z283" s="14"/>
      <c r="AA283" s="14"/>
      <c r="AB283" s="14"/>
      <c r="AC283" s="14"/>
      <c r="AD283" s="14"/>
      <c r="AE283" s="14"/>
      <c r="AT283" s="193" t="s">
        <v>144</v>
      </c>
      <c r="AU283" s="193" t="s">
        <v>79</v>
      </c>
      <c r="AV283" s="14" t="s">
        <v>79</v>
      </c>
      <c r="AW283" s="14" t="s">
        <v>33</v>
      </c>
      <c r="AX283" s="14" t="s">
        <v>71</v>
      </c>
      <c r="AY283" s="193" t="s">
        <v>129</v>
      </c>
    </row>
    <row r="284" s="13" customFormat="1">
      <c r="A284" s="13"/>
      <c r="B284" s="184"/>
      <c r="C284" s="13"/>
      <c r="D284" s="185" t="s">
        <v>144</v>
      </c>
      <c r="E284" s="186" t="s">
        <v>3</v>
      </c>
      <c r="F284" s="187" t="s">
        <v>317</v>
      </c>
      <c r="G284" s="13"/>
      <c r="H284" s="186" t="s">
        <v>3</v>
      </c>
      <c r="I284" s="188"/>
      <c r="J284" s="13"/>
      <c r="K284" s="13"/>
      <c r="L284" s="184"/>
      <c r="M284" s="189"/>
      <c r="N284" s="190"/>
      <c r="O284" s="190"/>
      <c r="P284" s="190"/>
      <c r="Q284" s="190"/>
      <c r="R284" s="190"/>
      <c r="S284" s="190"/>
      <c r="T284" s="191"/>
      <c r="U284" s="13"/>
      <c r="V284" s="13"/>
      <c r="W284" s="13"/>
      <c r="X284" s="13"/>
      <c r="Y284" s="13"/>
      <c r="Z284" s="13"/>
      <c r="AA284" s="13"/>
      <c r="AB284" s="13"/>
      <c r="AC284" s="13"/>
      <c r="AD284" s="13"/>
      <c r="AE284" s="13"/>
      <c r="AT284" s="186" t="s">
        <v>144</v>
      </c>
      <c r="AU284" s="186" t="s">
        <v>79</v>
      </c>
      <c r="AV284" s="13" t="s">
        <v>15</v>
      </c>
      <c r="AW284" s="13" t="s">
        <v>33</v>
      </c>
      <c r="AX284" s="13" t="s">
        <v>71</v>
      </c>
      <c r="AY284" s="186" t="s">
        <v>129</v>
      </c>
    </row>
    <row r="285" s="14" customFormat="1">
      <c r="A285" s="14"/>
      <c r="B285" s="192"/>
      <c r="C285" s="14"/>
      <c r="D285" s="185" t="s">
        <v>144</v>
      </c>
      <c r="E285" s="193" t="s">
        <v>3</v>
      </c>
      <c r="F285" s="194" t="s">
        <v>318</v>
      </c>
      <c r="G285" s="14"/>
      <c r="H285" s="195">
        <v>6</v>
      </c>
      <c r="I285" s="196"/>
      <c r="J285" s="14"/>
      <c r="K285" s="14"/>
      <c r="L285" s="192"/>
      <c r="M285" s="197"/>
      <c r="N285" s="198"/>
      <c r="O285" s="198"/>
      <c r="P285" s="198"/>
      <c r="Q285" s="198"/>
      <c r="R285" s="198"/>
      <c r="S285" s="198"/>
      <c r="T285" s="199"/>
      <c r="U285" s="14"/>
      <c r="V285" s="14"/>
      <c r="W285" s="14"/>
      <c r="X285" s="14"/>
      <c r="Y285" s="14"/>
      <c r="Z285" s="14"/>
      <c r="AA285" s="14"/>
      <c r="AB285" s="14"/>
      <c r="AC285" s="14"/>
      <c r="AD285" s="14"/>
      <c r="AE285" s="14"/>
      <c r="AT285" s="193" t="s">
        <v>144</v>
      </c>
      <c r="AU285" s="193" t="s">
        <v>79</v>
      </c>
      <c r="AV285" s="14" t="s">
        <v>79</v>
      </c>
      <c r="AW285" s="14" t="s">
        <v>33</v>
      </c>
      <c r="AX285" s="14" t="s">
        <v>71</v>
      </c>
      <c r="AY285" s="193" t="s">
        <v>129</v>
      </c>
    </row>
    <row r="286" s="15" customFormat="1">
      <c r="A286" s="15"/>
      <c r="B286" s="210"/>
      <c r="C286" s="15"/>
      <c r="D286" s="185" t="s">
        <v>144</v>
      </c>
      <c r="E286" s="211" t="s">
        <v>3</v>
      </c>
      <c r="F286" s="212" t="s">
        <v>319</v>
      </c>
      <c r="G286" s="15"/>
      <c r="H286" s="213">
        <v>17.960000000000001</v>
      </c>
      <c r="I286" s="214"/>
      <c r="J286" s="15"/>
      <c r="K286" s="15"/>
      <c r="L286" s="210"/>
      <c r="M286" s="215"/>
      <c r="N286" s="216"/>
      <c r="O286" s="216"/>
      <c r="P286" s="216"/>
      <c r="Q286" s="216"/>
      <c r="R286" s="216"/>
      <c r="S286" s="216"/>
      <c r="T286" s="217"/>
      <c r="U286" s="15"/>
      <c r="V286" s="15"/>
      <c r="W286" s="15"/>
      <c r="X286" s="15"/>
      <c r="Y286" s="15"/>
      <c r="Z286" s="15"/>
      <c r="AA286" s="15"/>
      <c r="AB286" s="15"/>
      <c r="AC286" s="15"/>
      <c r="AD286" s="15"/>
      <c r="AE286" s="15"/>
      <c r="AT286" s="211" t="s">
        <v>144</v>
      </c>
      <c r="AU286" s="211" t="s">
        <v>79</v>
      </c>
      <c r="AV286" s="15" t="s">
        <v>85</v>
      </c>
      <c r="AW286" s="15" t="s">
        <v>33</v>
      </c>
      <c r="AX286" s="15" t="s">
        <v>15</v>
      </c>
      <c r="AY286" s="211" t="s">
        <v>129</v>
      </c>
    </row>
    <row r="287" s="2" customFormat="1" ht="24.15" customHeight="1">
      <c r="A287" s="39"/>
      <c r="B287" s="165"/>
      <c r="C287" s="200" t="s">
        <v>411</v>
      </c>
      <c r="D287" s="200" t="s">
        <v>147</v>
      </c>
      <c r="E287" s="201" t="s">
        <v>412</v>
      </c>
      <c r="F287" s="202" t="s">
        <v>413</v>
      </c>
      <c r="G287" s="203" t="s">
        <v>135</v>
      </c>
      <c r="H287" s="204">
        <v>182.40100000000001</v>
      </c>
      <c r="I287" s="205"/>
      <c r="J287" s="206">
        <f>ROUND(I287*H287,2)</f>
        <v>0</v>
      </c>
      <c r="K287" s="202" t="s">
        <v>136</v>
      </c>
      <c r="L287" s="207"/>
      <c r="M287" s="208" t="s">
        <v>3</v>
      </c>
      <c r="N287" s="209" t="s">
        <v>43</v>
      </c>
      <c r="O287" s="73"/>
      <c r="P287" s="175">
        <f>O287*H287</f>
        <v>0</v>
      </c>
      <c r="Q287" s="175">
        <v>0.0019</v>
      </c>
      <c r="R287" s="175">
        <f>Q287*H287</f>
        <v>0.34656190000000003</v>
      </c>
      <c r="S287" s="175">
        <v>0</v>
      </c>
      <c r="T287" s="176">
        <f>S287*H287</f>
        <v>0</v>
      </c>
      <c r="U287" s="39"/>
      <c r="V287" s="39"/>
      <c r="W287" s="39"/>
      <c r="X287" s="39"/>
      <c r="Y287" s="39"/>
      <c r="Z287" s="39"/>
      <c r="AA287" s="39"/>
      <c r="AB287" s="39"/>
      <c r="AC287" s="39"/>
      <c r="AD287" s="39"/>
      <c r="AE287" s="39"/>
      <c r="AR287" s="177" t="s">
        <v>320</v>
      </c>
      <c r="AT287" s="177" t="s">
        <v>147</v>
      </c>
      <c r="AU287" s="177" t="s">
        <v>79</v>
      </c>
      <c r="AY287" s="20" t="s">
        <v>129</v>
      </c>
      <c r="BE287" s="178">
        <f>IF(N287="základní",J287,0)</f>
        <v>0</v>
      </c>
      <c r="BF287" s="178">
        <f>IF(N287="snížená",J287,0)</f>
        <v>0</v>
      </c>
      <c r="BG287" s="178">
        <f>IF(N287="zákl. přenesená",J287,0)</f>
        <v>0</v>
      </c>
      <c r="BH287" s="178">
        <f>IF(N287="sníž. přenesená",J287,0)</f>
        <v>0</v>
      </c>
      <c r="BI287" s="178">
        <f>IF(N287="nulová",J287,0)</f>
        <v>0</v>
      </c>
      <c r="BJ287" s="20" t="s">
        <v>79</v>
      </c>
      <c r="BK287" s="178">
        <f>ROUND(I287*H287,2)</f>
        <v>0</v>
      </c>
      <c r="BL287" s="20" t="s">
        <v>219</v>
      </c>
      <c r="BM287" s="177" t="s">
        <v>414</v>
      </c>
    </row>
    <row r="288" s="13" customFormat="1">
      <c r="A288" s="13"/>
      <c r="B288" s="184"/>
      <c r="C288" s="13"/>
      <c r="D288" s="185" t="s">
        <v>144</v>
      </c>
      <c r="E288" s="186" t="s">
        <v>3</v>
      </c>
      <c r="F288" s="187" t="s">
        <v>305</v>
      </c>
      <c r="G288" s="13"/>
      <c r="H288" s="186" t="s">
        <v>3</v>
      </c>
      <c r="I288" s="188"/>
      <c r="J288" s="13"/>
      <c r="K288" s="13"/>
      <c r="L288" s="184"/>
      <c r="M288" s="189"/>
      <c r="N288" s="190"/>
      <c r="O288" s="190"/>
      <c r="P288" s="190"/>
      <c r="Q288" s="190"/>
      <c r="R288" s="190"/>
      <c r="S288" s="190"/>
      <c r="T288" s="191"/>
      <c r="U288" s="13"/>
      <c r="V288" s="13"/>
      <c r="W288" s="13"/>
      <c r="X288" s="13"/>
      <c r="Y288" s="13"/>
      <c r="Z288" s="13"/>
      <c r="AA288" s="13"/>
      <c r="AB288" s="13"/>
      <c r="AC288" s="13"/>
      <c r="AD288" s="13"/>
      <c r="AE288" s="13"/>
      <c r="AT288" s="186" t="s">
        <v>144</v>
      </c>
      <c r="AU288" s="186" t="s">
        <v>79</v>
      </c>
      <c r="AV288" s="13" t="s">
        <v>15</v>
      </c>
      <c r="AW288" s="13" t="s">
        <v>33</v>
      </c>
      <c r="AX288" s="13" t="s">
        <v>71</v>
      </c>
      <c r="AY288" s="186" t="s">
        <v>129</v>
      </c>
    </row>
    <row r="289" s="14" customFormat="1">
      <c r="A289" s="14"/>
      <c r="B289" s="192"/>
      <c r="C289" s="14"/>
      <c r="D289" s="185" t="s">
        <v>144</v>
      </c>
      <c r="E289" s="193" t="s">
        <v>3</v>
      </c>
      <c r="F289" s="194" t="s">
        <v>306</v>
      </c>
      <c r="G289" s="14"/>
      <c r="H289" s="195">
        <v>113.8</v>
      </c>
      <c r="I289" s="196"/>
      <c r="J289" s="14"/>
      <c r="K289" s="14"/>
      <c r="L289" s="192"/>
      <c r="M289" s="197"/>
      <c r="N289" s="198"/>
      <c r="O289" s="198"/>
      <c r="P289" s="198"/>
      <c r="Q289" s="198"/>
      <c r="R289" s="198"/>
      <c r="S289" s="198"/>
      <c r="T289" s="199"/>
      <c r="U289" s="14"/>
      <c r="V289" s="14"/>
      <c r="W289" s="14"/>
      <c r="X289" s="14"/>
      <c r="Y289" s="14"/>
      <c r="Z289" s="14"/>
      <c r="AA289" s="14"/>
      <c r="AB289" s="14"/>
      <c r="AC289" s="14"/>
      <c r="AD289" s="14"/>
      <c r="AE289" s="14"/>
      <c r="AT289" s="193" t="s">
        <v>144</v>
      </c>
      <c r="AU289" s="193" t="s">
        <v>79</v>
      </c>
      <c r="AV289" s="14" t="s">
        <v>79</v>
      </c>
      <c r="AW289" s="14" t="s">
        <v>33</v>
      </c>
      <c r="AX289" s="14" t="s">
        <v>71</v>
      </c>
      <c r="AY289" s="193" t="s">
        <v>129</v>
      </c>
    </row>
    <row r="290" s="13" customFormat="1">
      <c r="A290" s="13"/>
      <c r="B290" s="184"/>
      <c r="C290" s="13"/>
      <c r="D290" s="185" t="s">
        <v>144</v>
      </c>
      <c r="E290" s="186" t="s">
        <v>3</v>
      </c>
      <c r="F290" s="187" t="s">
        <v>307</v>
      </c>
      <c r="G290" s="13"/>
      <c r="H290" s="186" t="s">
        <v>3</v>
      </c>
      <c r="I290" s="188"/>
      <c r="J290" s="13"/>
      <c r="K290" s="13"/>
      <c r="L290" s="184"/>
      <c r="M290" s="189"/>
      <c r="N290" s="190"/>
      <c r="O290" s="190"/>
      <c r="P290" s="190"/>
      <c r="Q290" s="190"/>
      <c r="R290" s="190"/>
      <c r="S290" s="190"/>
      <c r="T290" s="191"/>
      <c r="U290" s="13"/>
      <c r="V290" s="13"/>
      <c r="W290" s="13"/>
      <c r="X290" s="13"/>
      <c r="Y290" s="13"/>
      <c r="Z290" s="13"/>
      <c r="AA290" s="13"/>
      <c r="AB290" s="13"/>
      <c r="AC290" s="13"/>
      <c r="AD290" s="13"/>
      <c r="AE290" s="13"/>
      <c r="AT290" s="186" t="s">
        <v>144</v>
      </c>
      <c r="AU290" s="186" t="s">
        <v>79</v>
      </c>
      <c r="AV290" s="13" t="s">
        <v>15</v>
      </c>
      <c r="AW290" s="13" t="s">
        <v>33</v>
      </c>
      <c r="AX290" s="13" t="s">
        <v>71</v>
      </c>
      <c r="AY290" s="186" t="s">
        <v>129</v>
      </c>
    </row>
    <row r="291" s="14" customFormat="1">
      <c r="A291" s="14"/>
      <c r="B291" s="192"/>
      <c r="C291" s="14"/>
      <c r="D291" s="185" t="s">
        <v>144</v>
      </c>
      <c r="E291" s="193" t="s">
        <v>3</v>
      </c>
      <c r="F291" s="194" t="s">
        <v>308</v>
      </c>
      <c r="G291" s="14"/>
      <c r="H291" s="195">
        <v>3.7200000000000002</v>
      </c>
      <c r="I291" s="196"/>
      <c r="J291" s="14"/>
      <c r="K291" s="14"/>
      <c r="L291" s="192"/>
      <c r="M291" s="197"/>
      <c r="N291" s="198"/>
      <c r="O291" s="198"/>
      <c r="P291" s="198"/>
      <c r="Q291" s="198"/>
      <c r="R291" s="198"/>
      <c r="S291" s="198"/>
      <c r="T291" s="199"/>
      <c r="U291" s="14"/>
      <c r="V291" s="14"/>
      <c r="W291" s="14"/>
      <c r="X291" s="14"/>
      <c r="Y291" s="14"/>
      <c r="Z291" s="14"/>
      <c r="AA291" s="14"/>
      <c r="AB291" s="14"/>
      <c r="AC291" s="14"/>
      <c r="AD291" s="14"/>
      <c r="AE291" s="14"/>
      <c r="AT291" s="193" t="s">
        <v>144</v>
      </c>
      <c r="AU291" s="193" t="s">
        <v>79</v>
      </c>
      <c r="AV291" s="14" t="s">
        <v>79</v>
      </c>
      <c r="AW291" s="14" t="s">
        <v>33</v>
      </c>
      <c r="AX291" s="14" t="s">
        <v>71</v>
      </c>
      <c r="AY291" s="193" t="s">
        <v>129</v>
      </c>
    </row>
    <row r="292" s="14" customFormat="1">
      <c r="A292" s="14"/>
      <c r="B292" s="192"/>
      <c r="C292" s="14"/>
      <c r="D292" s="185" t="s">
        <v>144</v>
      </c>
      <c r="E292" s="193" t="s">
        <v>3</v>
      </c>
      <c r="F292" s="194" t="s">
        <v>309</v>
      </c>
      <c r="G292" s="14"/>
      <c r="H292" s="195">
        <v>5.5199999999999996</v>
      </c>
      <c r="I292" s="196"/>
      <c r="J292" s="14"/>
      <c r="K292" s="14"/>
      <c r="L292" s="192"/>
      <c r="M292" s="197"/>
      <c r="N292" s="198"/>
      <c r="O292" s="198"/>
      <c r="P292" s="198"/>
      <c r="Q292" s="198"/>
      <c r="R292" s="198"/>
      <c r="S292" s="198"/>
      <c r="T292" s="199"/>
      <c r="U292" s="14"/>
      <c r="V292" s="14"/>
      <c r="W292" s="14"/>
      <c r="X292" s="14"/>
      <c r="Y292" s="14"/>
      <c r="Z292" s="14"/>
      <c r="AA292" s="14"/>
      <c r="AB292" s="14"/>
      <c r="AC292" s="14"/>
      <c r="AD292" s="14"/>
      <c r="AE292" s="14"/>
      <c r="AT292" s="193" t="s">
        <v>144</v>
      </c>
      <c r="AU292" s="193" t="s">
        <v>79</v>
      </c>
      <c r="AV292" s="14" t="s">
        <v>79</v>
      </c>
      <c r="AW292" s="14" t="s">
        <v>33</v>
      </c>
      <c r="AX292" s="14" t="s">
        <v>71</v>
      </c>
      <c r="AY292" s="193" t="s">
        <v>129</v>
      </c>
    </row>
    <row r="293" s="14" customFormat="1">
      <c r="A293" s="14"/>
      <c r="B293" s="192"/>
      <c r="C293" s="14"/>
      <c r="D293" s="185" t="s">
        <v>144</v>
      </c>
      <c r="E293" s="193" t="s">
        <v>3</v>
      </c>
      <c r="F293" s="194" t="s">
        <v>310</v>
      </c>
      <c r="G293" s="14"/>
      <c r="H293" s="195">
        <v>5.8799999999999999</v>
      </c>
      <c r="I293" s="196"/>
      <c r="J293" s="14"/>
      <c r="K293" s="14"/>
      <c r="L293" s="192"/>
      <c r="M293" s="197"/>
      <c r="N293" s="198"/>
      <c r="O293" s="198"/>
      <c r="P293" s="198"/>
      <c r="Q293" s="198"/>
      <c r="R293" s="198"/>
      <c r="S293" s="198"/>
      <c r="T293" s="199"/>
      <c r="U293" s="14"/>
      <c r="V293" s="14"/>
      <c r="W293" s="14"/>
      <c r="X293" s="14"/>
      <c r="Y293" s="14"/>
      <c r="Z293" s="14"/>
      <c r="AA293" s="14"/>
      <c r="AB293" s="14"/>
      <c r="AC293" s="14"/>
      <c r="AD293" s="14"/>
      <c r="AE293" s="14"/>
      <c r="AT293" s="193" t="s">
        <v>144</v>
      </c>
      <c r="AU293" s="193" t="s">
        <v>79</v>
      </c>
      <c r="AV293" s="14" t="s">
        <v>79</v>
      </c>
      <c r="AW293" s="14" t="s">
        <v>33</v>
      </c>
      <c r="AX293" s="14" t="s">
        <v>71</v>
      </c>
      <c r="AY293" s="193" t="s">
        <v>129</v>
      </c>
    </row>
    <row r="294" s="14" customFormat="1">
      <c r="A294" s="14"/>
      <c r="B294" s="192"/>
      <c r="C294" s="14"/>
      <c r="D294" s="185" t="s">
        <v>144</v>
      </c>
      <c r="E294" s="193" t="s">
        <v>3</v>
      </c>
      <c r="F294" s="194" t="s">
        <v>311</v>
      </c>
      <c r="G294" s="14"/>
      <c r="H294" s="195">
        <v>1.6200000000000001</v>
      </c>
      <c r="I294" s="196"/>
      <c r="J294" s="14"/>
      <c r="K294" s="14"/>
      <c r="L294" s="192"/>
      <c r="M294" s="197"/>
      <c r="N294" s="198"/>
      <c r="O294" s="198"/>
      <c r="P294" s="198"/>
      <c r="Q294" s="198"/>
      <c r="R294" s="198"/>
      <c r="S294" s="198"/>
      <c r="T294" s="199"/>
      <c r="U294" s="14"/>
      <c r="V294" s="14"/>
      <c r="W294" s="14"/>
      <c r="X294" s="14"/>
      <c r="Y294" s="14"/>
      <c r="Z294" s="14"/>
      <c r="AA294" s="14"/>
      <c r="AB294" s="14"/>
      <c r="AC294" s="14"/>
      <c r="AD294" s="14"/>
      <c r="AE294" s="14"/>
      <c r="AT294" s="193" t="s">
        <v>144</v>
      </c>
      <c r="AU294" s="193" t="s">
        <v>79</v>
      </c>
      <c r="AV294" s="14" t="s">
        <v>79</v>
      </c>
      <c r="AW294" s="14" t="s">
        <v>33</v>
      </c>
      <c r="AX294" s="14" t="s">
        <v>71</v>
      </c>
      <c r="AY294" s="193" t="s">
        <v>129</v>
      </c>
    </row>
    <row r="295" s="13" customFormat="1">
      <c r="A295" s="13"/>
      <c r="B295" s="184"/>
      <c r="C295" s="13"/>
      <c r="D295" s="185" t="s">
        <v>144</v>
      </c>
      <c r="E295" s="186" t="s">
        <v>3</v>
      </c>
      <c r="F295" s="187" t="s">
        <v>312</v>
      </c>
      <c r="G295" s="13"/>
      <c r="H295" s="186" t="s">
        <v>3</v>
      </c>
      <c r="I295" s="188"/>
      <c r="J295" s="13"/>
      <c r="K295" s="13"/>
      <c r="L295" s="184"/>
      <c r="M295" s="189"/>
      <c r="N295" s="190"/>
      <c r="O295" s="190"/>
      <c r="P295" s="190"/>
      <c r="Q295" s="190"/>
      <c r="R295" s="190"/>
      <c r="S295" s="190"/>
      <c r="T295" s="191"/>
      <c r="U295" s="13"/>
      <c r="V295" s="13"/>
      <c r="W295" s="13"/>
      <c r="X295" s="13"/>
      <c r="Y295" s="13"/>
      <c r="Z295" s="13"/>
      <c r="AA295" s="13"/>
      <c r="AB295" s="13"/>
      <c r="AC295" s="13"/>
      <c r="AD295" s="13"/>
      <c r="AE295" s="13"/>
      <c r="AT295" s="186" t="s">
        <v>144</v>
      </c>
      <c r="AU295" s="186" t="s">
        <v>79</v>
      </c>
      <c r="AV295" s="13" t="s">
        <v>15</v>
      </c>
      <c r="AW295" s="13" t="s">
        <v>33</v>
      </c>
      <c r="AX295" s="13" t="s">
        <v>71</v>
      </c>
      <c r="AY295" s="186" t="s">
        <v>129</v>
      </c>
    </row>
    <row r="296" s="14" customFormat="1">
      <c r="A296" s="14"/>
      <c r="B296" s="192"/>
      <c r="C296" s="14"/>
      <c r="D296" s="185" t="s">
        <v>144</v>
      </c>
      <c r="E296" s="193" t="s">
        <v>3</v>
      </c>
      <c r="F296" s="194" t="s">
        <v>313</v>
      </c>
      <c r="G296" s="14"/>
      <c r="H296" s="195">
        <v>8</v>
      </c>
      <c r="I296" s="196"/>
      <c r="J296" s="14"/>
      <c r="K296" s="14"/>
      <c r="L296" s="192"/>
      <c r="M296" s="197"/>
      <c r="N296" s="198"/>
      <c r="O296" s="198"/>
      <c r="P296" s="198"/>
      <c r="Q296" s="198"/>
      <c r="R296" s="198"/>
      <c r="S296" s="198"/>
      <c r="T296" s="199"/>
      <c r="U296" s="14"/>
      <c r="V296" s="14"/>
      <c r="W296" s="14"/>
      <c r="X296" s="14"/>
      <c r="Y296" s="14"/>
      <c r="Z296" s="14"/>
      <c r="AA296" s="14"/>
      <c r="AB296" s="14"/>
      <c r="AC296" s="14"/>
      <c r="AD296" s="14"/>
      <c r="AE296" s="14"/>
      <c r="AT296" s="193" t="s">
        <v>144</v>
      </c>
      <c r="AU296" s="193" t="s">
        <v>79</v>
      </c>
      <c r="AV296" s="14" t="s">
        <v>79</v>
      </c>
      <c r="AW296" s="14" t="s">
        <v>33</v>
      </c>
      <c r="AX296" s="14" t="s">
        <v>71</v>
      </c>
      <c r="AY296" s="193" t="s">
        <v>129</v>
      </c>
    </row>
    <row r="297" s="13" customFormat="1">
      <c r="A297" s="13"/>
      <c r="B297" s="184"/>
      <c r="C297" s="13"/>
      <c r="D297" s="185" t="s">
        <v>144</v>
      </c>
      <c r="E297" s="186" t="s">
        <v>3</v>
      </c>
      <c r="F297" s="187" t="s">
        <v>314</v>
      </c>
      <c r="G297" s="13"/>
      <c r="H297" s="186" t="s">
        <v>3</v>
      </c>
      <c r="I297" s="188"/>
      <c r="J297" s="13"/>
      <c r="K297" s="13"/>
      <c r="L297" s="184"/>
      <c r="M297" s="189"/>
      <c r="N297" s="190"/>
      <c r="O297" s="190"/>
      <c r="P297" s="190"/>
      <c r="Q297" s="190"/>
      <c r="R297" s="190"/>
      <c r="S297" s="190"/>
      <c r="T297" s="191"/>
      <c r="U297" s="13"/>
      <c r="V297" s="13"/>
      <c r="W297" s="13"/>
      <c r="X297" s="13"/>
      <c r="Y297" s="13"/>
      <c r="Z297" s="13"/>
      <c r="AA297" s="13"/>
      <c r="AB297" s="13"/>
      <c r="AC297" s="13"/>
      <c r="AD297" s="13"/>
      <c r="AE297" s="13"/>
      <c r="AT297" s="186" t="s">
        <v>144</v>
      </c>
      <c r="AU297" s="186" t="s">
        <v>79</v>
      </c>
      <c r="AV297" s="13" t="s">
        <v>15</v>
      </c>
      <c r="AW297" s="13" t="s">
        <v>33</v>
      </c>
      <c r="AX297" s="13" t="s">
        <v>71</v>
      </c>
      <c r="AY297" s="186" t="s">
        <v>129</v>
      </c>
    </row>
    <row r="298" s="14" customFormat="1">
      <c r="A298" s="14"/>
      <c r="B298" s="192"/>
      <c r="C298" s="14"/>
      <c r="D298" s="185" t="s">
        <v>144</v>
      </c>
      <c r="E298" s="193" t="s">
        <v>3</v>
      </c>
      <c r="F298" s="194" t="s">
        <v>315</v>
      </c>
      <c r="G298" s="14"/>
      <c r="H298" s="195">
        <v>1.7</v>
      </c>
      <c r="I298" s="196"/>
      <c r="J298" s="14"/>
      <c r="K298" s="14"/>
      <c r="L298" s="192"/>
      <c r="M298" s="197"/>
      <c r="N298" s="198"/>
      <c r="O298" s="198"/>
      <c r="P298" s="198"/>
      <c r="Q298" s="198"/>
      <c r="R298" s="198"/>
      <c r="S298" s="198"/>
      <c r="T298" s="199"/>
      <c r="U298" s="14"/>
      <c r="V298" s="14"/>
      <c r="W298" s="14"/>
      <c r="X298" s="14"/>
      <c r="Y298" s="14"/>
      <c r="Z298" s="14"/>
      <c r="AA298" s="14"/>
      <c r="AB298" s="14"/>
      <c r="AC298" s="14"/>
      <c r="AD298" s="14"/>
      <c r="AE298" s="14"/>
      <c r="AT298" s="193" t="s">
        <v>144</v>
      </c>
      <c r="AU298" s="193" t="s">
        <v>79</v>
      </c>
      <c r="AV298" s="14" t="s">
        <v>79</v>
      </c>
      <c r="AW298" s="14" t="s">
        <v>33</v>
      </c>
      <c r="AX298" s="14" t="s">
        <v>71</v>
      </c>
      <c r="AY298" s="193" t="s">
        <v>129</v>
      </c>
    </row>
    <row r="299" s="14" customFormat="1">
      <c r="A299" s="14"/>
      <c r="B299" s="192"/>
      <c r="C299" s="14"/>
      <c r="D299" s="185" t="s">
        <v>144</v>
      </c>
      <c r="E299" s="193" t="s">
        <v>3</v>
      </c>
      <c r="F299" s="194" t="s">
        <v>316</v>
      </c>
      <c r="G299" s="14"/>
      <c r="H299" s="195">
        <v>10.26</v>
      </c>
      <c r="I299" s="196"/>
      <c r="J299" s="14"/>
      <c r="K299" s="14"/>
      <c r="L299" s="192"/>
      <c r="M299" s="197"/>
      <c r="N299" s="198"/>
      <c r="O299" s="198"/>
      <c r="P299" s="198"/>
      <c r="Q299" s="198"/>
      <c r="R299" s="198"/>
      <c r="S299" s="198"/>
      <c r="T299" s="199"/>
      <c r="U299" s="14"/>
      <c r="V299" s="14"/>
      <c r="W299" s="14"/>
      <c r="X299" s="14"/>
      <c r="Y299" s="14"/>
      <c r="Z299" s="14"/>
      <c r="AA299" s="14"/>
      <c r="AB299" s="14"/>
      <c r="AC299" s="14"/>
      <c r="AD299" s="14"/>
      <c r="AE299" s="14"/>
      <c r="AT299" s="193" t="s">
        <v>144</v>
      </c>
      <c r="AU299" s="193" t="s">
        <v>79</v>
      </c>
      <c r="AV299" s="14" t="s">
        <v>79</v>
      </c>
      <c r="AW299" s="14" t="s">
        <v>33</v>
      </c>
      <c r="AX299" s="14" t="s">
        <v>71</v>
      </c>
      <c r="AY299" s="193" t="s">
        <v>129</v>
      </c>
    </row>
    <row r="300" s="13" customFormat="1">
      <c r="A300" s="13"/>
      <c r="B300" s="184"/>
      <c r="C300" s="13"/>
      <c r="D300" s="185" t="s">
        <v>144</v>
      </c>
      <c r="E300" s="186" t="s">
        <v>3</v>
      </c>
      <c r="F300" s="187" t="s">
        <v>317</v>
      </c>
      <c r="G300" s="13"/>
      <c r="H300" s="186" t="s">
        <v>3</v>
      </c>
      <c r="I300" s="188"/>
      <c r="J300" s="13"/>
      <c r="K300" s="13"/>
      <c r="L300" s="184"/>
      <c r="M300" s="189"/>
      <c r="N300" s="190"/>
      <c r="O300" s="190"/>
      <c r="P300" s="190"/>
      <c r="Q300" s="190"/>
      <c r="R300" s="190"/>
      <c r="S300" s="190"/>
      <c r="T300" s="191"/>
      <c r="U300" s="13"/>
      <c r="V300" s="13"/>
      <c r="W300" s="13"/>
      <c r="X300" s="13"/>
      <c r="Y300" s="13"/>
      <c r="Z300" s="13"/>
      <c r="AA300" s="13"/>
      <c r="AB300" s="13"/>
      <c r="AC300" s="13"/>
      <c r="AD300" s="13"/>
      <c r="AE300" s="13"/>
      <c r="AT300" s="186" t="s">
        <v>144</v>
      </c>
      <c r="AU300" s="186" t="s">
        <v>79</v>
      </c>
      <c r="AV300" s="13" t="s">
        <v>15</v>
      </c>
      <c r="AW300" s="13" t="s">
        <v>33</v>
      </c>
      <c r="AX300" s="13" t="s">
        <v>71</v>
      </c>
      <c r="AY300" s="186" t="s">
        <v>129</v>
      </c>
    </row>
    <row r="301" s="14" customFormat="1">
      <c r="A301" s="14"/>
      <c r="B301" s="192"/>
      <c r="C301" s="14"/>
      <c r="D301" s="185" t="s">
        <v>144</v>
      </c>
      <c r="E301" s="193" t="s">
        <v>3</v>
      </c>
      <c r="F301" s="194" t="s">
        <v>318</v>
      </c>
      <c r="G301" s="14"/>
      <c r="H301" s="195">
        <v>6</v>
      </c>
      <c r="I301" s="196"/>
      <c r="J301" s="14"/>
      <c r="K301" s="14"/>
      <c r="L301" s="192"/>
      <c r="M301" s="197"/>
      <c r="N301" s="198"/>
      <c r="O301" s="198"/>
      <c r="P301" s="198"/>
      <c r="Q301" s="198"/>
      <c r="R301" s="198"/>
      <c r="S301" s="198"/>
      <c r="T301" s="199"/>
      <c r="U301" s="14"/>
      <c r="V301" s="14"/>
      <c r="W301" s="14"/>
      <c r="X301" s="14"/>
      <c r="Y301" s="14"/>
      <c r="Z301" s="14"/>
      <c r="AA301" s="14"/>
      <c r="AB301" s="14"/>
      <c r="AC301" s="14"/>
      <c r="AD301" s="14"/>
      <c r="AE301" s="14"/>
      <c r="AT301" s="193" t="s">
        <v>144</v>
      </c>
      <c r="AU301" s="193" t="s">
        <v>79</v>
      </c>
      <c r="AV301" s="14" t="s">
        <v>79</v>
      </c>
      <c r="AW301" s="14" t="s">
        <v>33</v>
      </c>
      <c r="AX301" s="14" t="s">
        <v>71</v>
      </c>
      <c r="AY301" s="193" t="s">
        <v>129</v>
      </c>
    </row>
    <row r="302" s="15" customFormat="1">
      <c r="A302" s="15"/>
      <c r="B302" s="210"/>
      <c r="C302" s="15"/>
      <c r="D302" s="185" t="s">
        <v>144</v>
      </c>
      <c r="E302" s="211" t="s">
        <v>3</v>
      </c>
      <c r="F302" s="212" t="s">
        <v>319</v>
      </c>
      <c r="G302" s="15"/>
      <c r="H302" s="213">
        <v>156.5</v>
      </c>
      <c r="I302" s="214"/>
      <c r="J302" s="15"/>
      <c r="K302" s="15"/>
      <c r="L302" s="210"/>
      <c r="M302" s="215"/>
      <c r="N302" s="216"/>
      <c r="O302" s="216"/>
      <c r="P302" s="216"/>
      <c r="Q302" s="216"/>
      <c r="R302" s="216"/>
      <c r="S302" s="216"/>
      <c r="T302" s="217"/>
      <c r="U302" s="15"/>
      <c r="V302" s="15"/>
      <c r="W302" s="15"/>
      <c r="X302" s="15"/>
      <c r="Y302" s="15"/>
      <c r="Z302" s="15"/>
      <c r="AA302" s="15"/>
      <c r="AB302" s="15"/>
      <c r="AC302" s="15"/>
      <c r="AD302" s="15"/>
      <c r="AE302" s="15"/>
      <c r="AT302" s="211" t="s">
        <v>144</v>
      </c>
      <c r="AU302" s="211" t="s">
        <v>79</v>
      </c>
      <c r="AV302" s="15" t="s">
        <v>85</v>
      </c>
      <c r="AW302" s="15" t="s">
        <v>33</v>
      </c>
      <c r="AX302" s="15" t="s">
        <v>15</v>
      </c>
      <c r="AY302" s="211" t="s">
        <v>129</v>
      </c>
    </row>
    <row r="303" s="14" customFormat="1">
      <c r="A303" s="14"/>
      <c r="B303" s="192"/>
      <c r="C303" s="14"/>
      <c r="D303" s="185" t="s">
        <v>144</v>
      </c>
      <c r="E303" s="14"/>
      <c r="F303" s="194" t="s">
        <v>415</v>
      </c>
      <c r="G303" s="14"/>
      <c r="H303" s="195">
        <v>182.40100000000001</v>
      </c>
      <c r="I303" s="196"/>
      <c r="J303" s="14"/>
      <c r="K303" s="14"/>
      <c r="L303" s="192"/>
      <c r="M303" s="197"/>
      <c r="N303" s="198"/>
      <c r="O303" s="198"/>
      <c r="P303" s="198"/>
      <c r="Q303" s="198"/>
      <c r="R303" s="198"/>
      <c r="S303" s="198"/>
      <c r="T303" s="199"/>
      <c r="U303" s="14"/>
      <c r="V303" s="14"/>
      <c r="W303" s="14"/>
      <c r="X303" s="14"/>
      <c r="Y303" s="14"/>
      <c r="Z303" s="14"/>
      <c r="AA303" s="14"/>
      <c r="AB303" s="14"/>
      <c r="AC303" s="14"/>
      <c r="AD303" s="14"/>
      <c r="AE303" s="14"/>
      <c r="AT303" s="193" t="s">
        <v>144</v>
      </c>
      <c r="AU303" s="193" t="s">
        <v>79</v>
      </c>
      <c r="AV303" s="14" t="s">
        <v>79</v>
      </c>
      <c r="AW303" s="14" t="s">
        <v>4</v>
      </c>
      <c r="AX303" s="14" t="s">
        <v>15</v>
      </c>
      <c r="AY303" s="193" t="s">
        <v>129</v>
      </c>
    </row>
    <row r="304" s="2" customFormat="1" ht="21.75" customHeight="1">
      <c r="A304" s="39"/>
      <c r="B304" s="165"/>
      <c r="C304" s="166" t="s">
        <v>416</v>
      </c>
      <c r="D304" s="166" t="s">
        <v>132</v>
      </c>
      <c r="E304" s="167" t="s">
        <v>417</v>
      </c>
      <c r="F304" s="168" t="s">
        <v>418</v>
      </c>
      <c r="G304" s="169" t="s">
        <v>135</v>
      </c>
      <c r="H304" s="170">
        <v>156.5</v>
      </c>
      <c r="I304" s="171"/>
      <c r="J304" s="172">
        <f>ROUND(I304*H304,2)</f>
        <v>0</v>
      </c>
      <c r="K304" s="168" t="s">
        <v>3</v>
      </c>
      <c r="L304" s="40"/>
      <c r="M304" s="173" t="s">
        <v>3</v>
      </c>
      <c r="N304" s="174" t="s">
        <v>43</v>
      </c>
      <c r="O304" s="73"/>
      <c r="P304" s="175">
        <f>O304*H304</f>
        <v>0</v>
      </c>
      <c r="Q304" s="175">
        <v>0</v>
      </c>
      <c r="R304" s="175">
        <f>Q304*H304</f>
        <v>0</v>
      </c>
      <c r="S304" s="175">
        <v>0</v>
      </c>
      <c r="T304" s="176">
        <f>S304*H304</f>
        <v>0</v>
      </c>
      <c r="U304" s="39"/>
      <c r="V304" s="39"/>
      <c r="W304" s="39"/>
      <c r="X304" s="39"/>
      <c r="Y304" s="39"/>
      <c r="Z304" s="39"/>
      <c r="AA304" s="39"/>
      <c r="AB304" s="39"/>
      <c r="AC304" s="39"/>
      <c r="AD304" s="39"/>
      <c r="AE304" s="39"/>
      <c r="AR304" s="177" t="s">
        <v>219</v>
      </c>
      <c r="AT304" s="177" t="s">
        <v>132</v>
      </c>
      <c r="AU304" s="177" t="s">
        <v>79</v>
      </c>
      <c r="AY304" s="20" t="s">
        <v>129</v>
      </c>
      <c r="BE304" s="178">
        <f>IF(N304="základní",J304,0)</f>
        <v>0</v>
      </c>
      <c r="BF304" s="178">
        <f>IF(N304="snížená",J304,0)</f>
        <v>0</v>
      </c>
      <c r="BG304" s="178">
        <f>IF(N304="zákl. přenesená",J304,0)</f>
        <v>0</v>
      </c>
      <c r="BH304" s="178">
        <f>IF(N304="sníž. přenesená",J304,0)</f>
        <v>0</v>
      </c>
      <c r="BI304" s="178">
        <f>IF(N304="nulová",J304,0)</f>
        <v>0</v>
      </c>
      <c r="BJ304" s="20" t="s">
        <v>79</v>
      </c>
      <c r="BK304" s="178">
        <f>ROUND(I304*H304,2)</f>
        <v>0</v>
      </c>
      <c r="BL304" s="20" t="s">
        <v>219</v>
      </c>
      <c r="BM304" s="177" t="s">
        <v>419</v>
      </c>
    </row>
    <row r="305" s="13" customFormat="1">
      <c r="A305" s="13"/>
      <c r="B305" s="184"/>
      <c r="C305" s="13"/>
      <c r="D305" s="185" t="s">
        <v>144</v>
      </c>
      <c r="E305" s="186" t="s">
        <v>3</v>
      </c>
      <c r="F305" s="187" t="s">
        <v>305</v>
      </c>
      <c r="G305" s="13"/>
      <c r="H305" s="186" t="s">
        <v>3</v>
      </c>
      <c r="I305" s="188"/>
      <c r="J305" s="13"/>
      <c r="K305" s="13"/>
      <c r="L305" s="184"/>
      <c r="M305" s="189"/>
      <c r="N305" s="190"/>
      <c r="O305" s="190"/>
      <c r="P305" s="190"/>
      <c r="Q305" s="190"/>
      <c r="R305" s="190"/>
      <c r="S305" s="190"/>
      <c r="T305" s="191"/>
      <c r="U305" s="13"/>
      <c r="V305" s="13"/>
      <c r="W305" s="13"/>
      <c r="X305" s="13"/>
      <c r="Y305" s="13"/>
      <c r="Z305" s="13"/>
      <c r="AA305" s="13"/>
      <c r="AB305" s="13"/>
      <c r="AC305" s="13"/>
      <c r="AD305" s="13"/>
      <c r="AE305" s="13"/>
      <c r="AT305" s="186" t="s">
        <v>144</v>
      </c>
      <c r="AU305" s="186" t="s">
        <v>79</v>
      </c>
      <c r="AV305" s="13" t="s">
        <v>15</v>
      </c>
      <c r="AW305" s="13" t="s">
        <v>33</v>
      </c>
      <c r="AX305" s="13" t="s">
        <v>71</v>
      </c>
      <c r="AY305" s="186" t="s">
        <v>129</v>
      </c>
    </row>
    <row r="306" s="14" customFormat="1">
      <c r="A306" s="14"/>
      <c r="B306" s="192"/>
      <c r="C306" s="14"/>
      <c r="D306" s="185" t="s">
        <v>144</v>
      </c>
      <c r="E306" s="193" t="s">
        <v>3</v>
      </c>
      <c r="F306" s="194" t="s">
        <v>306</v>
      </c>
      <c r="G306" s="14"/>
      <c r="H306" s="195">
        <v>113.8</v>
      </c>
      <c r="I306" s="196"/>
      <c r="J306" s="14"/>
      <c r="K306" s="14"/>
      <c r="L306" s="192"/>
      <c r="M306" s="197"/>
      <c r="N306" s="198"/>
      <c r="O306" s="198"/>
      <c r="P306" s="198"/>
      <c r="Q306" s="198"/>
      <c r="R306" s="198"/>
      <c r="S306" s="198"/>
      <c r="T306" s="199"/>
      <c r="U306" s="14"/>
      <c r="V306" s="14"/>
      <c r="W306" s="14"/>
      <c r="X306" s="14"/>
      <c r="Y306" s="14"/>
      <c r="Z306" s="14"/>
      <c r="AA306" s="14"/>
      <c r="AB306" s="14"/>
      <c r="AC306" s="14"/>
      <c r="AD306" s="14"/>
      <c r="AE306" s="14"/>
      <c r="AT306" s="193" t="s">
        <v>144</v>
      </c>
      <c r="AU306" s="193" t="s">
        <v>79</v>
      </c>
      <c r="AV306" s="14" t="s">
        <v>79</v>
      </c>
      <c r="AW306" s="14" t="s">
        <v>33</v>
      </c>
      <c r="AX306" s="14" t="s">
        <v>71</v>
      </c>
      <c r="AY306" s="193" t="s">
        <v>129</v>
      </c>
    </row>
    <row r="307" s="13" customFormat="1">
      <c r="A307" s="13"/>
      <c r="B307" s="184"/>
      <c r="C307" s="13"/>
      <c r="D307" s="185" t="s">
        <v>144</v>
      </c>
      <c r="E307" s="186" t="s">
        <v>3</v>
      </c>
      <c r="F307" s="187" t="s">
        <v>307</v>
      </c>
      <c r="G307" s="13"/>
      <c r="H307" s="186" t="s">
        <v>3</v>
      </c>
      <c r="I307" s="188"/>
      <c r="J307" s="13"/>
      <c r="K307" s="13"/>
      <c r="L307" s="184"/>
      <c r="M307" s="189"/>
      <c r="N307" s="190"/>
      <c r="O307" s="190"/>
      <c r="P307" s="190"/>
      <c r="Q307" s="190"/>
      <c r="R307" s="190"/>
      <c r="S307" s="190"/>
      <c r="T307" s="191"/>
      <c r="U307" s="13"/>
      <c r="V307" s="13"/>
      <c r="W307" s="13"/>
      <c r="X307" s="13"/>
      <c r="Y307" s="13"/>
      <c r="Z307" s="13"/>
      <c r="AA307" s="13"/>
      <c r="AB307" s="13"/>
      <c r="AC307" s="13"/>
      <c r="AD307" s="13"/>
      <c r="AE307" s="13"/>
      <c r="AT307" s="186" t="s">
        <v>144</v>
      </c>
      <c r="AU307" s="186" t="s">
        <v>79</v>
      </c>
      <c r="AV307" s="13" t="s">
        <v>15</v>
      </c>
      <c r="AW307" s="13" t="s">
        <v>33</v>
      </c>
      <c r="AX307" s="13" t="s">
        <v>71</v>
      </c>
      <c r="AY307" s="186" t="s">
        <v>129</v>
      </c>
    </row>
    <row r="308" s="14" customFormat="1">
      <c r="A308" s="14"/>
      <c r="B308" s="192"/>
      <c r="C308" s="14"/>
      <c r="D308" s="185" t="s">
        <v>144</v>
      </c>
      <c r="E308" s="193" t="s">
        <v>3</v>
      </c>
      <c r="F308" s="194" t="s">
        <v>308</v>
      </c>
      <c r="G308" s="14"/>
      <c r="H308" s="195">
        <v>3.7200000000000002</v>
      </c>
      <c r="I308" s="196"/>
      <c r="J308" s="14"/>
      <c r="K308" s="14"/>
      <c r="L308" s="192"/>
      <c r="M308" s="197"/>
      <c r="N308" s="198"/>
      <c r="O308" s="198"/>
      <c r="P308" s="198"/>
      <c r="Q308" s="198"/>
      <c r="R308" s="198"/>
      <c r="S308" s="198"/>
      <c r="T308" s="199"/>
      <c r="U308" s="14"/>
      <c r="V308" s="14"/>
      <c r="W308" s="14"/>
      <c r="X308" s="14"/>
      <c r="Y308" s="14"/>
      <c r="Z308" s="14"/>
      <c r="AA308" s="14"/>
      <c r="AB308" s="14"/>
      <c r="AC308" s="14"/>
      <c r="AD308" s="14"/>
      <c r="AE308" s="14"/>
      <c r="AT308" s="193" t="s">
        <v>144</v>
      </c>
      <c r="AU308" s="193" t="s">
        <v>79</v>
      </c>
      <c r="AV308" s="14" t="s">
        <v>79</v>
      </c>
      <c r="AW308" s="14" t="s">
        <v>33</v>
      </c>
      <c r="AX308" s="14" t="s">
        <v>71</v>
      </c>
      <c r="AY308" s="193" t="s">
        <v>129</v>
      </c>
    </row>
    <row r="309" s="14" customFormat="1">
      <c r="A309" s="14"/>
      <c r="B309" s="192"/>
      <c r="C309" s="14"/>
      <c r="D309" s="185" t="s">
        <v>144</v>
      </c>
      <c r="E309" s="193" t="s">
        <v>3</v>
      </c>
      <c r="F309" s="194" t="s">
        <v>309</v>
      </c>
      <c r="G309" s="14"/>
      <c r="H309" s="195">
        <v>5.5199999999999996</v>
      </c>
      <c r="I309" s="196"/>
      <c r="J309" s="14"/>
      <c r="K309" s="14"/>
      <c r="L309" s="192"/>
      <c r="M309" s="197"/>
      <c r="N309" s="198"/>
      <c r="O309" s="198"/>
      <c r="P309" s="198"/>
      <c r="Q309" s="198"/>
      <c r="R309" s="198"/>
      <c r="S309" s="198"/>
      <c r="T309" s="199"/>
      <c r="U309" s="14"/>
      <c r="V309" s="14"/>
      <c r="W309" s="14"/>
      <c r="X309" s="14"/>
      <c r="Y309" s="14"/>
      <c r="Z309" s="14"/>
      <c r="AA309" s="14"/>
      <c r="AB309" s="14"/>
      <c r="AC309" s="14"/>
      <c r="AD309" s="14"/>
      <c r="AE309" s="14"/>
      <c r="AT309" s="193" t="s">
        <v>144</v>
      </c>
      <c r="AU309" s="193" t="s">
        <v>79</v>
      </c>
      <c r="AV309" s="14" t="s">
        <v>79</v>
      </c>
      <c r="AW309" s="14" t="s">
        <v>33</v>
      </c>
      <c r="AX309" s="14" t="s">
        <v>71</v>
      </c>
      <c r="AY309" s="193" t="s">
        <v>129</v>
      </c>
    </row>
    <row r="310" s="14" customFormat="1">
      <c r="A310" s="14"/>
      <c r="B310" s="192"/>
      <c r="C310" s="14"/>
      <c r="D310" s="185" t="s">
        <v>144</v>
      </c>
      <c r="E310" s="193" t="s">
        <v>3</v>
      </c>
      <c r="F310" s="194" t="s">
        <v>310</v>
      </c>
      <c r="G310" s="14"/>
      <c r="H310" s="195">
        <v>5.8799999999999999</v>
      </c>
      <c r="I310" s="196"/>
      <c r="J310" s="14"/>
      <c r="K310" s="14"/>
      <c r="L310" s="192"/>
      <c r="M310" s="197"/>
      <c r="N310" s="198"/>
      <c r="O310" s="198"/>
      <c r="P310" s="198"/>
      <c r="Q310" s="198"/>
      <c r="R310" s="198"/>
      <c r="S310" s="198"/>
      <c r="T310" s="199"/>
      <c r="U310" s="14"/>
      <c r="V310" s="14"/>
      <c r="W310" s="14"/>
      <c r="X310" s="14"/>
      <c r="Y310" s="14"/>
      <c r="Z310" s="14"/>
      <c r="AA310" s="14"/>
      <c r="AB310" s="14"/>
      <c r="AC310" s="14"/>
      <c r="AD310" s="14"/>
      <c r="AE310" s="14"/>
      <c r="AT310" s="193" t="s">
        <v>144</v>
      </c>
      <c r="AU310" s="193" t="s">
        <v>79</v>
      </c>
      <c r="AV310" s="14" t="s">
        <v>79</v>
      </c>
      <c r="AW310" s="14" t="s">
        <v>33</v>
      </c>
      <c r="AX310" s="14" t="s">
        <v>71</v>
      </c>
      <c r="AY310" s="193" t="s">
        <v>129</v>
      </c>
    </row>
    <row r="311" s="14" customFormat="1">
      <c r="A311" s="14"/>
      <c r="B311" s="192"/>
      <c r="C311" s="14"/>
      <c r="D311" s="185" t="s">
        <v>144</v>
      </c>
      <c r="E311" s="193" t="s">
        <v>3</v>
      </c>
      <c r="F311" s="194" t="s">
        <v>311</v>
      </c>
      <c r="G311" s="14"/>
      <c r="H311" s="195">
        <v>1.6200000000000001</v>
      </c>
      <c r="I311" s="196"/>
      <c r="J311" s="14"/>
      <c r="K311" s="14"/>
      <c r="L311" s="192"/>
      <c r="M311" s="197"/>
      <c r="N311" s="198"/>
      <c r="O311" s="198"/>
      <c r="P311" s="198"/>
      <c r="Q311" s="198"/>
      <c r="R311" s="198"/>
      <c r="S311" s="198"/>
      <c r="T311" s="199"/>
      <c r="U311" s="14"/>
      <c r="V311" s="14"/>
      <c r="W311" s="14"/>
      <c r="X311" s="14"/>
      <c r="Y311" s="14"/>
      <c r="Z311" s="14"/>
      <c r="AA311" s="14"/>
      <c r="AB311" s="14"/>
      <c r="AC311" s="14"/>
      <c r="AD311" s="14"/>
      <c r="AE311" s="14"/>
      <c r="AT311" s="193" t="s">
        <v>144</v>
      </c>
      <c r="AU311" s="193" t="s">
        <v>79</v>
      </c>
      <c r="AV311" s="14" t="s">
        <v>79</v>
      </c>
      <c r="AW311" s="14" t="s">
        <v>33</v>
      </c>
      <c r="AX311" s="14" t="s">
        <v>71</v>
      </c>
      <c r="AY311" s="193" t="s">
        <v>129</v>
      </c>
    </row>
    <row r="312" s="13" customFormat="1">
      <c r="A312" s="13"/>
      <c r="B312" s="184"/>
      <c r="C312" s="13"/>
      <c r="D312" s="185" t="s">
        <v>144</v>
      </c>
      <c r="E312" s="186" t="s">
        <v>3</v>
      </c>
      <c r="F312" s="187" t="s">
        <v>312</v>
      </c>
      <c r="G312" s="13"/>
      <c r="H312" s="186" t="s">
        <v>3</v>
      </c>
      <c r="I312" s="188"/>
      <c r="J312" s="13"/>
      <c r="K312" s="13"/>
      <c r="L312" s="184"/>
      <c r="M312" s="189"/>
      <c r="N312" s="190"/>
      <c r="O312" s="190"/>
      <c r="P312" s="190"/>
      <c r="Q312" s="190"/>
      <c r="R312" s="190"/>
      <c r="S312" s="190"/>
      <c r="T312" s="191"/>
      <c r="U312" s="13"/>
      <c r="V312" s="13"/>
      <c r="W312" s="13"/>
      <c r="X312" s="13"/>
      <c r="Y312" s="13"/>
      <c r="Z312" s="13"/>
      <c r="AA312" s="13"/>
      <c r="AB312" s="13"/>
      <c r="AC312" s="13"/>
      <c r="AD312" s="13"/>
      <c r="AE312" s="13"/>
      <c r="AT312" s="186" t="s">
        <v>144</v>
      </c>
      <c r="AU312" s="186" t="s">
        <v>79</v>
      </c>
      <c r="AV312" s="13" t="s">
        <v>15</v>
      </c>
      <c r="AW312" s="13" t="s">
        <v>33</v>
      </c>
      <c r="AX312" s="13" t="s">
        <v>71</v>
      </c>
      <c r="AY312" s="186" t="s">
        <v>129</v>
      </c>
    </row>
    <row r="313" s="14" customFormat="1">
      <c r="A313" s="14"/>
      <c r="B313" s="192"/>
      <c r="C313" s="14"/>
      <c r="D313" s="185" t="s">
        <v>144</v>
      </c>
      <c r="E313" s="193" t="s">
        <v>3</v>
      </c>
      <c r="F313" s="194" t="s">
        <v>313</v>
      </c>
      <c r="G313" s="14"/>
      <c r="H313" s="195">
        <v>8</v>
      </c>
      <c r="I313" s="196"/>
      <c r="J313" s="14"/>
      <c r="K313" s="14"/>
      <c r="L313" s="192"/>
      <c r="M313" s="197"/>
      <c r="N313" s="198"/>
      <c r="O313" s="198"/>
      <c r="P313" s="198"/>
      <c r="Q313" s="198"/>
      <c r="R313" s="198"/>
      <c r="S313" s="198"/>
      <c r="T313" s="199"/>
      <c r="U313" s="14"/>
      <c r="V313" s="14"/>
      <c r="W313" s="14"/>
      <c r="X313" s="14"/>
      <c r="Y313" s="14"/>
      <c r="Z313" s="14"/>
      <c r="AA313" s="14"/>
      <c r="AB313" s="14"/>
      <c r="AC313" s="14"/>
      <c r="AD313" s="14"/>
      <c r="AE313" s="14"/>
      <c r="AT313" s="193" t="s">
        <v>144</v>
      </c>
      <c r="AU313" s="193" t="s">
        <v>79</v>
      </c>
      <c r="AV313" s="14" t="s">
        <v>79</v>
      </c>
      <c r="AW313" s="14" t="s">
        <v>33</v>
      </c>
      <c r="AX313" s="14" t="s">
        <v>71</v>
      </c>
      <c r="AY313" s="193" t="s">
        <v>129</v>
      </c>
    </row>
    <row r="314" s="13" customFormat="1">
      <c r="A314" s="13"/>
      <c r="B314" s="184"/>
      <c r="C314" s="13"/>
      <c r="D314" s="185" t="s">
        <v>144</v>
      </c>
      <c r="E314" s="186" t="s">
        <v>3</v>
      </c>
      <c r="F314" s="187" t="s">
        <v>314</v>
      </c>
      <c r="G314" s="13"/>
      <c r="H314" s="186" t="s">
        <v>3</v>
      </c>
      <c r="I314" s="188"/>
      <c r="J314" s="13"/>
      <c r="K314" s="13"/>
      <c r="L314" s="184"/>
      <c r="M314" s="189"/>
      <c r="N314" s="190"/>
      <c r="O314" s="190"/>
      <c r="P314" s="190"/>
      <c r="Q314" s="190"/>
      <c r="R314" s="190"/>
      <c r="S314" s="190"/>
      <c r="T314" s="191"/>
      <c r="U314" s="13"/>
      <c r="V314" s="13"/>
      <c r="W314" s="13"/>
      <c r="X314" s="13"/>
      <c r="Y314" s="13"/>
      <c r="Z314" s="13"/>
      <c r="AA314" s="13"/>
      <c r="AB314" s="13"/>
      <c r="AC314" s="13"/>
      <c r="AD314" s="13"/>
      <c r="AE314" s="13"/>
      <c r="AT314" s="186" t="s">
        <v>144</v>
      </c>
      <c r="AU314" s="186" t="s">
        <v>79</v>
      </c>
      <c r="AV314" s="13" t="s">
        <v>15</v>
      </c>
      <c r="AW314" s="13" t="s">
        <v>33</v>
      </c>
      <c r="AX314" s="13" t="s">
        <v>71</v>
      </c>
      <c r="AY314" s="186" t="s">
        <v>129</v>
      </c>
    </row>
    <row r="315" s="14" customFormat="1">
      <c r="A315" s="14"/>
      <c r="B315" s="192"/>
      <c r="C315" s="14"/>
      <c r="D315" s="185" t="s">
        <v>144</v>
      </c>
      <c r="E315" s="193" t="s">
        <v>3</v>
      </c>
      <c r="F315" s="194" t="s">
        <v>315</v>
      </c>
      <c r="G315" s="14"/>
      <c r="H315" s="195">
        <v>1.7</v>
      </c>
      <c r="I315" s="196"/>
      <c r="J315" s="14"/>
      <c r="K315" s="14"/>
      <c r="L315" s="192"/>
      <c r="M315" s="197"/>
      <c r="N315" s="198"/>
      <c r="O315" s="198"/>
      <c r="P315" s="198"/>
      <c r="Q315" s="198"/>
      <c r="R315" s="198"/>
      <c r="S315" s="198"/>
      <c r="T315" s="199"/>
      <c r="U315" s="14"/>
      <c r="V315" s="14"/>
      <c r="W315" s="14"/>
      <c r="X315" s="14"/>
      <c r="Y315" s="14"/>
      <c r="Z315" s="14"/>
      <c r="AA315" s="14"/>
      <c r="AB315" s="14"/>
      <c r="AC315" s="14"/>
      <c r="AD315" s="14"/>
      <c r="AE315" s="14"/>
      <c r="AT315" s="193" t="s">
        <v>144</v>
      </c>
      <c r="AU315" s="193" t="s">
        <v>79</v>
      </c>
      <c r="AV315" s="14" t="s">
        <v>79</v>
      </c>
      <c r="AW315" s="14" t="s">
        <v>33</v>
      </c>
      <c r="AX315" s="14" t="s">
        <v>71</v>
      </c>
      <c r="AY315" s="193" t="s">
        <v>129</v>
      </c>
    </row>
    <row r="316" s="14" customFormat="1">
      <c r="A316" s="14"/>
      <c r="B316" s="192"/>
      <c r="C316" s="14"/>
      <c r="D316" s="185" t="s">
        <v>144</v>
      </c>
      <c r="E316" s="193" t="s">
        <v>3</v>
      </c>
      <c r="F316" s="194" t="s">
        <v>316</v>
      </c>
      <c r="G316" s="14"/>
      <c r="H316" s="195">
        <v>10.26</v>
      </c>
      <c r="I316" s="196"/>
      <c r="J316" s="14"/>
      <c r="K316" s="14"/>
      <c r="L316" s="192"/>
      <c r="M316" s="197"/>
      <c r="N316" s="198"/>
      <c r="O316" s="198"/>
      <c r="P316" s="198"/>
      <c r="Q316" s="198"/>
      <c r="R316" s="198"/>
      <c r="S316" s="198"/>
      <c r="T316" s="199"/>
      <c r="U316" s="14"/>
      <c r="V316" s="14"/>
      <c r="W316" s="14"/>
      <c r="X316" s="14"/>
      <c r="Y316" s="14"/>
      <c r="Z316" s="14"/>
      <c r="AA316" s="14"/>
      <c r="AB316" s="14"/>
      <c r="AC316" s="14"/>
      <c r="AD316" s="14"/>
      <c r="AE316" s="14"/>
      <c r="AT316" s="193" t="s">
        <v>144</v>
      </c>
      <c r="AU316" s="193" t="s">
        <v>79</v>
      </c>
      <c r="AV316" s="14" t="s">
        <v>79</v>
      </c>
      <c r="AW316" s="14" t="s">
        <v>33</v>
      </c>
      <c r="AX316" s="14" t="s">
        <v>71</v>
      </c>
      <c r="AY316" s="193" t="s">
        <v>129</v>
      </c>
    </row>
    <row r="317" s="13" customFormat="1">
      <c r="A317" s="13"/>
      <c r="B317" s="184"/>
      <c r="C317" s="13"/>
      <c r="D317" s="185" t="s">
        <v>144</v>
      </c>
      <c r="E317" s="186" t="s">
        <v>3</v>
      </c>
      <c r="F317" s="187" t="s">
        <v>317</v>
      </c>
      <c r="G317" s="13"/>
      <c r="H317" s="186" t="s">
        <v>3</v>
      </c>
      <c r="I317" s="188"/>
      <c r="J317" s="13"/>
      <c r="K317" s="13"/>
      <c r="L317" s="184"/>
      <c r="M317" s="189"/>
      <c r="N317" s="190"/>
      <c r="O317" s="190"/>
      <c r="P317" s="190"/>
      <c r="Q317" s="190"/>
      <c r="R317" s="190"/>
      <c r="S317" s="190"/>
      <c r="T317" s="191"/>
      <c r="U317" s="13"/>
      <c r="V317" s="13"/>
      <c r="W317" s="13"/>
      <c r="X317" s="13"/>
      <c r="Y317" s="13"/>
      <c r="Z317" s="13"/>
      <c r="AA317" s="13"/>
      <c r="AB317" s="13"/>
      <c r="AC317" s="13"/>
      <c r="AD317" s="13"/>
      <c r="AE317" s="13"/>
      <c r="AT317" s="186" t="s">
        <v>144</v>
      </c>
      <c r="AU317" s="186" t="s">
        <v>79</v>
      </c>
      <c r="AV317" s="13" t="s">
        <v>15</v>
      </c>
      <c r="AW317" s="13" t="s">
        <v>33</v>
      </c>
      <c r="AX317" s="13" t="s">
        <v>71</v>
      </c>
      <c r="AY317" s="186" t="s">
        <v>129</v>
      </c>
    </row>
    <row r="318" s="14" customFormat="1">
      <c r="A318" s="14"/>
      <c r="B318" s="192"/>
      <c r="C318" s="14"/>
      <c r="D318" s="185" t="s">
        <v>144</v>
      </c>
      <c r="E318" s="193" t="s">
        <v>3</v>
      </c>
      <c r="F318" s="194" t="s">
        <v>318</v>
      </c>
      <c r="G318" s="14"/>
      <c r="H318" s="195">
        <v>6</v>
      </c>
      <c r="I318" s="196"/>
      <c r="J318" s="14"/>
      <c r="K318" s="14"/>
      <c r="L318" s="192"/>
      <c r="M318" s="197"/>
      <c r="N318" s="198"/>
      <c r="O318" s="198"/>
      <c r="P318" s="198"/>
      <c r="Q318" s="198"/>
      <c r="R318" s="198"/>
      <c r="S318" s="198"/>
      <c r="T318" s="199"/>
      <c r="U318" s="14"/>
      <c r="V318" s="14"/>
      <c r="W318" s="14"/>
      <c r="X318" s="14"/>
      <c r="Y318" s="14"/>
      <c r="Z318" s="14"/>
      <c r="AA318" s="14"/>
      <c r="AB318" s="14"/>
      <c r="AC318" s="14"/>
      <c r="AD318" s="14"/>
      <c r="AE318" s="14"/>
      <c r="AT318" s="193" t="s">
        <v>144</v>
      </c>
      <c r="AU318" s="193" t="s">
        <v>79</v>
      </c>
      <c r="AV318" s="14" t="s">
        <v>79</v>
      </c>
      <c r="AW318" s="14" t="s">
        <v>33</v>
      </c>
      <c r="AX318" s="14" t="s">
        <v>71</v>
      </c>
      <c r="AY318" s="193" t="s">
        <v>129</v>
      </c>
    </row>
    <row r="319" s="15" customFormat="1">
      <c r="A319" s="15"/>
      <c r="B319" s="210"/>
      <c r="C319" s="15"/>
      <c r="D319" s="185" t="s">
        <v>144</v>
      </c>
      <c r="E319" s="211" t="s">
        <v>3</v>
      </c>
      <c r="F319" s="212" t="s">
        <v>319</v>
      </c>
      <c r="G319" s="15"/>
      <c r="H319" s="213">
        <v>156.5</v>
      </c>
      <c r="I319" s="214"/>
      <c r="J319" s="15"/>
      <c r="K319" s="15"/>
      <c r="L319" s="210"/>
      <c r="M319" s="215"/>
      <c r="N319" s="216"/>
      <c r="O319" s="216"/>
      <c r="P319" s="216"/>
      <c r="Q319" s="216"/>
      <c r="R319" s="216"/>
      <c r="S319" s="216"/>
      <c r="T319" s="217"/>
      <c r="U319" s="15"/>
      <c r="V319" s="15"/>
      <c r="W319" s="15"/>
      <c r="X319" s="15"/>
      <c r="Y319" s="15"/>
      <c r="Z319" s="15"/>
      <c r="AA319" s="15"/>
      <c r="AB319" s="15"/>
      <c r="AC319" s="15"/>
      <c r="AD319" s="15"/>
      <c r="AE319" s="15"/>
      <c r="AT319" s="211" t="s">
        <v>144</v>
      </c>
      <c r="AU319" s="211" t="s">
        <v>79</v>
      </c>
      <c r="AV319" s="15" t="s">
        <v>85</v>
      </c>
      <c r="AW319" s="15" t="s">
        <v>33</v>
      </c>
      <c r="AX319" s="15" t="s">
        <v>15</v>
      </c>
      <c r="AY319" s="211" t="s">
        <v>129</v>
      </c>
    </row>
    <row r="320" s="2" customFormat="1" ht="33" customHeight="1">
      <c r="A320" s="39"/>
      <c r="B320" s="165"/>
      <c r="C320" s="166" t="s">
        <v>420</v>
      </c>
      <c r="D320" s="166" t="s">
        <v>132</v>
      </c>
      <c r="E320" s="167" t="s">
        <v>421</v>
      </c>
      <c r="F320" s="168" t="s">
        <v>422</v>
      </c>
      <c r="G320" s="169" t="s">
        <v>135</v>
      </c>
      <c r="H320" s="170">
        <v>156.5</v>
      </c>
      <c r="I320" s="171"/>
      <c r="J320" s="172">
        <f>ROUND(I320*H320,2)</f>
        <v>0</v>
      </c>
      <c r="K320" s="168" t="s">
        <v>136</v>
      </c>
      <c r="L320" s="40"/>
      <c r="M320" s="173" t="s">
        <v>3</v>
      </c>
      <c r="N320" s="174" t="s">
        <v>43</v>
      </c>
      <c r="O320" s="73"/>
      <c r="P320" s="175">
        <f>O320*H320</f>
        <v>0</v>
      </c>
      <c r="Q320" s="175">
        <v>0</v>
      </c>
      <c r="R320" s="175">
        <f>Q320*H320</f>
        <v>0</v>
      </c>
      <c r="S320" s="175">
        <v>0</v>
      </c>
      <c r="T320" s="176">
        <f>S320*H320</f>
        <v>0</v>
      </c>
      <c r="U320" s="39"/>
      <c r="V320" s="39"/>
      <c r="W320" s="39"/>
      <c r="X320" s="39"/>
      <c r="Y320" s="39"/>
      <c r="Z320" s="39"/>
      <c r="AA320" s="39"/>
      <c r="AB320" s="39"/>
      <c r="AC320" s="39"/>
      <c r="AD320" s="39"/>
      <c r="AE320" s="39"/>
      <c r="AR320" s="177" t="s">
        <v>219</v>
      </c>
      <c r="AT320" s="177" t="s">
        <v>132</v>
      </c>
      <c r="AU320" s="177" t="s">
        <v>79</v>
      </c>
      <c r="AY320" s="20" t="s">
        <v>129</v>
      </c>
      <c r="BE320" s="178">
        <f>IF(N320="základní",J320,0)</f>
        <v>0</v>
      </c>
      <c r="BF320" s="178">
        <f>IF(N320="snížená",J320,0)</f>
        <v>0</v>
      </c>
      <c r="BG320" s="178">
        <f>IF(N320="zákl. přenesená",J320,0)</f>
        <v>0</v>
      </c>
      <c r="BH320" s="178">
        <f>IF(N320="sníž. přenesená",J320,0)</f>
        <v>0</v>
      </c>
      <c r="BI320" s="178">
        <f>IF(N320="nulová",J320,0)</f>
        <v>0</v>
      </c>
      <c r="BJ320" s="20" t="s">
        <v>79</v>
      </c>
      <c r="BK320" s="178">
        <f>ROUND(I320*H320,2)</f>
        <v>0</v>
      </c>
      <c r="BL320" s="20" t="s">
        <v>219</v>
      </c>
      <c r="BM320" s="177" t="s">
        <v>423</v>
      </c>
    </row>
    <row r="321" s="2" customFormat="1">
      <c r="A321" s="39"/>
      <c r="B321" s="40"/>
      <c r="C321" s="39"/>
      <c r="D321" s="179" t="s">
        <v>138</v>
      </c>
      <c r="E321" s="39"/>
      <c r="F321" s="180" t="s">
        <v>424</v>
      </c>
      <c r="G321" s="39"/>
      <c r="H321" s="39"/>
      <c r="I321" s="181"/>
      <c r="J321" s="39"/>
      <c r="K321" s="39"/>
      <c r="L321" s="40"/>
      <c r="M321" s="182"/>
      <c r="N321" s="183"/>
      <c r="O321" s="73"/>
      <c r="P321" s="73"/>
      <c r="Q321" s="73"/>
      <c r="R321" s="73"/>
      <c r="S321" s="73"/>
      <c r="T321" s="74"/>
      <c r="U321" s="39"/>
      <c r="V321" s="39"/>
      <c r="W321" s="39"/>
      <c r="X321" s="39"/>
      <c r="Y321" s="39"/>
      <c r="Z321" s="39"/>
      <c r="AA321" s="39"/>
      <c r="AB321" s="39"/>
      <c r="AC321" s="39"/>
      <c r="AD321" s="39"/>
      <c r="AE321" s="39"/>
      <c r="AT321" s="20" t="s">
        <v>138</v>
      </c>
      <c r="AU321" s="20" t="s">
        <v>79</v>
      </c>
    </row>
    <row r="322" s="13" customFormat="1">
      <c r="A322" s="13"/>
      <c r="B322" s="184"/>
      <c r="C322" s="13"/>
      <c r="D322" s="185" t="s">
        <v>144</v>
      </c>
      <c r="E322" s="186" t="s">
        <v>3</v>
      </c>
      <c r="F322" s="187" t="s">
        <v>305</v>
      </c>
      <c r="G322" s="13"/>
      <c r="H322" s="186" t="s">
        <v>3</v>
      </c>
      <c r="I322" s="188"/>
      <c r="J322" s="13"/>
      <c r="K322" s="13"/>
      <c r="L322" s="184"/>
      <c r="M322" s="189"/>
      <c r="N322" s="190"/>
      <c r="O322" s="190"/>
      <c r="P322" s="190"/>
      <c r="Q322" s="190"/>
      <c r="R322" s="190"/>
      <c r="S322" s="190"/>
      <c r="T322" s="191"/>
      <c r="U322" s="13"/>
      <c r="V322" s="13"/>
      <c r="W322" s="13"/>
      <c r="X322" s="13"/>
      <c r="Y322" s="13"/>
      <c r="Z322" s="13"/>
      <c r="AA322" s="13"/>
      <c r="AB322" s="13"/>
      <c r="AC322" s="13"/>
      <c r="AD322" s="13"/>
      <c r="AE322" s="13"/>
      <c r="AT322" s="186" t="s">
        <v>144</v>
      </c>
      <c r="AU322" s="186" t="s">
        <v>79</v>
      </c>
      <c r="AV322" s="13" t="s">
        <v>15</v>
      </c>
      <c r="AW322" s="13" t="s">
        <v>33</v>
      </c>
      <c r="AX322" s="13" t="s">
        <v>71</v>
      </c>
      <c r="AY322" s="186" t="s">
        <v>129</v>
      </c>
    </row>
    <row r="323" s="14" customFormat="1">
      <c r="A323" s="14"/>
      <c r="B323" s="192"/>
      <c r="C323" s="14"/>
      <c r="D323" s="185" t="s">
        <v>144</v>
      </c>
      <c r="E323" s="193" t="s">
        <v>3</v>
      </c>
      <c r="F323" s="194" t="s">
        <v>306</v>
      </c>
      <c r="G323" s="14"/>
      <c r="H323" s="195">
        <v>113.8</v>
      </c>
      <c r="I323" s="196"/>
      <c r="J323" s="14"/>
      <c r="K323" s="14"/>
      <c r="L323" s="192"/>
      <c r="M323" s="197"/>
      <c r="N323" s="198"/>
      <c r="O323" s="198"/>
      <c r="P323" s="198"/>
      <c r="Q323" s="198"/>
      <c r="R323" s="198"/>
      <c r="S323" s="198"/>
      <c r="T323" s="199"/>
      <c r="U323" s="14"/>
      <c r="V323" s="14"/>
      <c r="W323" s="14"/>
      <c r="X323" s="14"/>
      <c r="Y323" s="14"/>
      <c r="Z323" s="14"/>
      <c r="AA323" s="14"/>
      <c r="AB323" s="14"/>
      <c r="AC323" s="14"/>
      <c r="AD323" s="14"/>
      <c r="AE323" s="14"/>
      <c r="AT323" s="193" t="s">
        <v>144</v>
      </c>
      <c r="AU323" s="193" t="s">
        <v>79</v>
      </c>
      <c r="AV323" s="14" t="s">
        <v>79</v>
      </c>
      <c r="AW323" s="14" t="s">
        <v>33</v>
      </c>
      <c r="AX323" s="14" t="s">
        <v>71</v>
      </c>
      <c r="AY323" s="193" t="s">
        <v>129</v>
      </c>
    </row>
    <row r="324" s="13" customFormat="1">
      <c r="A324" s="13"/>
      <c r="B324" s="184"/>
      <c r="C324" s="13"/>
      <c r="D324" s="185" t="s">
        <v>144</v>
      </c>
      <c r="E324" s="186" t="s">
        <v>3</v>
      </c>
      <c r="F324" s="187" t="s">
        <v>307</v>
      </c>
      <c r="G324" s="13"/>
      <c r="H324" s="186" t="s">
        <v>3</v>
      </c>
      <c r="I324" s="188"/>
      <c r="J324" s="13"/>
      <c r="K324" s="13"/>
      <c r="L324" s="184"/>
      <c r="M324" s="189"/>
      <c r="N324" s="190"/>
      <c r="O324" s="190"/>
      <c r="P324" s="190"/>
      <c r="Q324" s="190"/>
      <c r="R324" s="190"/>
      <c r="S324" s="190"/>
      <c r="T324" s="191"/>
      <c r="U324" s="13"/>
      <c r="V324" s="13"/>
      <c r="W324" s="13"/>
      <c r="X324" s="13"/>
      <c r="Y324" s="13"/>
      <c r="Z324" s="13"/>
      <c r="AA324" s="13"/>
      <c r="AB324" s="13"/>
      <c r="AC324" s="13"/>
      <c r="AD324" s="13"/>
      <c r="AE324" s="13"/>
      <c r="AT324" s="186" t="s">
        <v>144</v>
      </c>
      <c r="AU324" s="186" t="s">
        <v>79</v>
      </c>
      <c r="AV324" s="13" t="s">
        <v>15</v>
      </c>
      <c r="AW324" s="13" t="s">
        <v>33</v>
      </c>
      <c r="AX324" s="13" t="s">
        <v>71</v>
      </c>
      <c r="AY324" s="186" t="s">
        <v>129</v>
      </c>
    </row>
    <row r="325" s="14" customFormat="1">
      <c r="A325" s="14"/>
      <c r="B325" s="192"/>
      <c r="C325" s="14"/>
      <c r="D325" s="185" t="s">
        <v>144</v>
      </c>
      <c r="E325" s="193" t="s">
        <v>3</v>
      </c>
      <c r="F325" s="194" t="s">
        <v>308</v>
      </c>
      <c r="G325" s="14"/>
      <c r="H325" s="195">
        <v>3.7200000000000002</v>
      </c>
      <c r="I325" s="196"/>
      <c r="J325" s="14"/>
      <c r="K325" s="14"/>
      <c r="L325" s="192"/>
      <c r="M325" s="197"/>
      <c r="N325" s="198"/>
      <c r="O325" s="198"/>
      <c r="P325" s="198"/>
      <c r="Q325" s="198"/>
      <c r="R325" s="198"/>
      <c r="S325" s="198"/>
      <c r="T325" s="199"/>
      <c r="U325" s="14"/>
      <c r="V325" s="14"/>
      <c r="W325" s="14"/>
      <c r="X325" s="14"/>
      <c r="Y325" s="14"/>
      <c r="Z325" s="14"/>
      <c r="AA325" s="14"/>
      <c r="AB325" s="14"/>
      <c r="AC325" s="14"/>
      <c r="AD325" s="14"/>
      <c r="AE325" s="14"/>
      <c r="AT325" s="193" t="s">
        <v>144</v>
      </c>
      <c r="AU325" s="193" t="s">
        <v>79</v>
      </c>
      <c r="AV325" s="14" t="s">
        <v>79</v>
      </c>
      <c r="AW325" s="14" t="s">
        <v>33</v>
      </c>
      <c r="AX325" s="14" t="s">
        <v>71</v>
      </c>
      <c r="AY325" s="193" t="s">
        <v>129</v>
      </c>
    </row>
    <row r="326" s="14" customFormat="1">
      <c r="A326" s="14"/>
      <c r="B326" s="192"/>
      <c r="C326" s="14"/>
      <c r="D326" s="185" t="s">
        <v>144</v>
      </c>
      <c r="E326" s="193" t="s">
        <v>3</v>
      </c>
      <c r="F326" s="194" t="s">
        <v>309</v>
      </c>
      <c r="G326" s="14"/>
      <c r="H326" s="195">
        <v>5.5199999999999996</v>
      </c>
      <c r="I326" s="196"/>
      <c r="J326" s="14"/>
      <c r="K326" s="14"/>
      <c r="L326" s="192"/>
      <c r="M326" s="197"/>
      <c r="N326" s="198"/>
      <c r="O326" s="198"/>
      <c r="P326" s="198"/>
      <c r="Q326" s="198"/>
      <c r="R326" s="198"/>
      <c r="S326" s="198"/>
      <c r="T326" s="199"/>
      <c r="U326" s="14"/>
      <c r="V326" s="14"/>
      <c r="W326" s="14"/>
      <c r="X326" s="14"/>
      <c r="Y326" s="14"/>
      <c r="Z326" s="14"/>
      <c r="AA326" s="14"/>
      <c r="AB326" s="14"/>
      <c r="AC326" s="14"/>
      <c r="AD326" s="14"/>
      <c r="AE326" s="14"/>
      <c r="AT326" s="193" t="s">
        <v>144</v>
      </c>
      <c r="AU326" s="193" t="s">
        <v>79</v>
      </c>
      <c r="AV326" s="14" t="s">
        <v>79</v>
      </c>
      <c r="AW326" s="14" t="s">
        <v>33</v>
      </c>
      <c r="AX326" s="14" t="s">
        <v>71</v>
      </c>
      <c r="AY326" s="193" t="s">
        <v>129</v>
      </c>
    </row>
    <row r="327" s="14" customFormat="1">
      <c r="A327" s="14"/>
      <c r="B327" s="192"/>
      <c r="C327" s="14"/>
      <c r="D327" s="185" t="s">
        <v>144</v>
      </c>
      <c r="E327" s="193" t="s">
        <v>3</v>
      </c>
      <c r="F327" s="194" t="s">
        <v>310</v>
      </c>
      <c r="G327" s="14"/>
      <c r="H327" s="195">
        <v>5.8799999999999999</v>
      </c>
      <c r="I327" s="196"/>
      <c r="J327" s="14"/>
      <c r="K327" s="14"/>
      <c r="L327" s="192"/>
      <c r="M327" s="197"/>
      <c r="N327" s="198"/>
      <c r="O327" s="198"/>
      <c r="P327" s="198"/>
      <c r="Q327" s="198"/>
      <c r="R327" s="198"/>
      <c r="S327" s="198"/>
      <c r="T327" s="199"/>
      <c r="U327" s="14"/>
      <c r="V327" s="14"/>
      <c r="W327" s="14"/>
      <c r="X327" s="14"/>
      <c r="Y327" s="14"/>
      <c r="Z327" s="14"/>
      <c r="AA327" s="14"/>
      <c r="AB327" s="14"/>
      <c r="AC327" s="14"/>
      <c r="AD327" s="14"/>
      <c r="AE327" s="14"/>
      <c r="AT327" s="193" t="s">
        <v>144</v>
      </c>
      <c r="AU327" s="193" t="s">
        <v>79</v>
      </c>
      <c r="AV327" s="14" t="s">
        <v>79</v>
      </c>
      <c r="AW327" s="14" t="s">
        <v>33</v>
      </c>
      <c r="AX327" s="14" t="s">
        <v>71</v>
      </c>
      <c r="AY327" s="193" t="s">
        <v>129</v>
      </c>
    </row>
    <row r="328" s="14" customFormat="1">
      <c r="A328" s="14"/>
      <c r="B328" s="192"/>
      <c r="C328" s="14"/>
      <c r="D328" s="185" t="s">
        <v>144</v>
      </c>
      <c r="E328" s="193" t="s">
        <v>3</v>
      </c>
      <c r="F328" s="194" t="s">
        <v>311</v>
      </c>
      <c r="G328" s="14"/>
      <c r="H328" s="195">
        <v>1.6200000000000001</v>
      </c>
      <c r="I328" s="196"/>
      <c r="J328" s="14"/>
      <c r="K328" s="14"/>
      <c r="L328" s="192"/>
      <c r="M328" s="197"/>
      <c r="N328" s="198"/>
      <c r="O328" s="198"/>
      <c r="P328" s="198"/>
      <c r="Q328" s="198"/>
      <c r="R328" s="198"/>
      <c r="S328" s="198"/>
      <c r="T328" s="199"/>
      <c r="U328" s="14"/>
      <c r="V328" s="14"/>
      <c r="W328" s="14"/>
      <c r="X328" s="14"/>
      <c r="Y328" s="14"/>
      <c r="Z328" s="14"/>
      <c r="AA328" s="14"/>
      <c r="AB328" s="14"/>
      <c r="AC328" s="14"/>
      <c r="AD328" s="14"/>
      <c r="AE328" s="14"/>
      <c r="AT328" s="193" t="s">
        <v>144</v>
      </c>
      <c r="AU328" s="193" t="s">
        <v>79</v>
      </c>
      <c r="AV328" s="14" t="s">
        <v>79</v>
      </c>
      <c r="AW328" s="14" t="s">
        <v>33</v>
      </c>
      <c r="AX328" s="14" t="s">
        <v>71</v>
      </c>
      <c r="AY328" s="193" t="s">
        <v>129</v>
      </c>
    </row>
    <row r="329" s="13" customFormat="1">
      <c r="A329" s="13"/>
      <c r="B329" s="184"/>
      <c r="C329" s="13"/>
      <c r="D329" s="185" t="s">
        <v>144</v>
      </c>
      <c r="E329" s="186" t="s">
        <v>3</v>
      </c>
      <c r="F329" s="187" t="s">
        <v>312</v>
      </c>
      <c r="G329" s="13"/>
      <c r="H329" s="186" t="s">
        <v>3</v>
      </c>
      <c r="I329" s="188"/>
      <c r="J329" s="13"/>
      <c r="K329" s="13"/>
      <c r="L329" s="184"/>
      <c r="M329" s="189"/>
      <c r="N329" s="190"/>
      <c r="O329" s="190"/>
      <c r="P329" s="190"/>
      <c r="Q329" s="190"/>
      <c r="R329" s="190"/>
      <c r="S329" s="190"/>
      <c r="T329" s="191"/>
      <c r="U329" s="13"/>
      <c r="V329" s="13"/>
      <c r="W329" s="13"/>
      <c r="X329" s="13"/>
      <c r="Y329" s="13"/>
      <c r="Z329" s="13"/>
      <c r="AA329" s="13"/>
      <c r="AB329" s="13"/>
      <c r="AC329" s="13"/>
      <c r="AD329" s="13"/>
      <c r="AE329" s="13"/>
      <c r="AT329" s="186" t="s">
        <v>144</v>
      </c>
      <c r="AU329" s="186" t="s">
        <v>79</v>
      </c>
      <c r="AV329" s="13" t="s">
        <v>15</v>
      </c>
      <c r="AW329" s="13" t="s">
        <v>33</v>
      </c>
      <c r="AX329" s="13" t="s">
        <v>71</v>
      </c>
      <c r="AY329" s="186" t="s">
        <v>129</v>
      </c>
    </row>
    <row r="330" s="14" customFormat="1">
      <c r="A330" s="14"/>
      <c r="B330" s="192"/>
      <c r="C330" s="14"/>
      <c r="D330" s="185" t="s">
        <v>144</v>
      </c>
      <c r="E330" s="193" t="s">
        <v>3</v>
      </c>
      <c r="F330" s="194" t="s">
        <v>313</v>
      </c>
      <c r="G330" s="14"/>
      <c r="H330" s="195">
        <v>8</v>
      </c>
      <c r="I330" s="196"/>
      <c r="J330" s="14"/>
      <c r="K330" s="14"/>
      <c r="L330" s="192"/>
      <c r="M330" s="197"/>
      <c r="N330" s="198"/>
      <c r="O330" s="198"/>
      <c r="P330" s="198"/>
      <c r="Q330" s="198"/>
      <c r="R330" s="198"/>
      <c r="S330" s="198"/>
      <c r="T330" s="199"/>
      <c r="U330" s="14"/>
      <c r="V330" s="14"/>
      <c r="W330" s="14"/>
      <c r="X330" s="14"/>
      <c r="Y330" s="14"/>
      <c r="Z330" s="14"/>
      <c r="AA330" s="14"/>
      <c r="AB330" s="14"/>
      <c r="AC330" s="14"/>
      <c r="AD330" s="14"/>
      <c r="AE330" s="14"/>
      <c r="AT330" s="193" t="s">
        <v>144</v>
      </c>
      <c r="AU330" s="193" t="s">
        <v>79</v>
      </c>
      <c r="AV330" s="14" t="s">
        <v>79</v>
      </c>
      <c r="AW330" s="14" t="s">
        <v>33</v>
      </c>
      <c r="AX330" s="14" t="s">
        <v>71</v>
      </c>
      <c r="AY330" s="193" t="s">
        <v>129</v>
      </c>
    </row>
    <row r="331" s="13" customFormat="1">
      <c r="A331" s="13"/>
      <c r="B331" s="184"/>
      <c r="C331" s="13"/>
      <c r="D331" s="185" t="s">
        <v>144</v>
      </c>
      <c r="E331" s="186" t="s">
        <v>3</v>
      </c>
      <c r="F331" s="187" t="s">
        <v>314</v>
      </c>
      <c r="G331" s="13"/>
      <c r="H331" s="186" t="s">
        <v>3</v>
      </c>
      <c r="I331" s="188"/>
      <c r="J331" s="13"/>
      <c r="K331" s="13"/>
      <c r="L331" s="184"/>
      <c r="M331" s="189"/>
      <c r="N331" s="190"/>
      <c r="O331" s="190"/>
      <c r="P331" s="190"/>
      <c r="Q331" s="190"/>
      <c r="R331" s="190"/>
      <c r="S331" s="190"/>
      <c r="T331" s="191"/>
      <c r="U331" s="13"/>
      <c r="V331" s="13"/>
      <c r="W331" s="13"/>
      <c r="X331" s="13"/>
      <c r="Y331" s="13"/>
      <c r="Z331" s="13"/>
      <c r="AA331" s="13"/>
      <c r="AB331" s="13"/>
      <c r="AC331" s="13"/>
      <c r="AD331" s="13"/>
      <c r="AE331" s="13"/>
      <c r="AT331" s="186" t="s">
        <v>144</v>
      </c>
      <c r="AU331" s="186" t="s">
        <v>79</v>
      </c>
      <c r="AV331" s="13" t="s">
        <v>15</v>
      </c>
      <c r="AW331" s="13" t="s">
        <v>33</v>
      </c>
      <c r="AX331" s="13" t="s">
        <v>71</v>
      </c>
      <c r="AY331" s="186" t="s">
        <v>129</v>
      </c>
    </row>
    <row r="332" s="14" customFormat="1">
      <c r="A332" s="14"/>
      <c r="B332" s="192"/>
      <c r="C332" s="14"/>
      <c r="D332" s="185" t="s">
        <v>144</v>
      </c>
      <c r="E332" s="193" t="s">
        <v>3</v>
      </c>
      <c r="F332" s="194" t="s">
        <v>315</v>
      </c>
      <c r="G332" s="14"/>
      <c r="H332" s="195">
        <v>1.7</v>
      </c>
      <c r="I332" s="196"/>
      <c r="J332" s="14"/>
      <c r="K332" s="14"/>
      <c r="L332" s="192"/>
      <c r="M332" s="197"/>
      <c r="N332" s="198"/>
      <c r="O332" s="198"/>
      <c r="P332" s="198"/>
      <c r="Q332" s="198"/>
      <c r="R332" s="198"/>
      <c r="S332" s="198"/>
      <c r="T332" s="199"/>
      <c r="U332" s="14"/>
      <c r="V332" s="14"/>
      <c r="W332" s="14"/>
      <c r="X332" s="14"/>
      <c r="Y332" s="14"/>
      <c r="Z332" s="14"/>
      <c r="AA332" s="14"/>
      <c r="AB332" s="14"/>
      <c r="AC332" s="14"/>
      <c r="AD332" s="14"/>
      <c r="AE332" s="14"/>
      <c r="AT332" s="193" t="s">
        <v>144</v>
      </c>
      <c r="AU332" s="193" t="s">
        <v>79</v>
      </c>
      <c r="AV332" s="14" t="s">
        <v>79</v>
      </c>
      <c r="AW332" s="14" t="s">
        <v>33</v>
      </c>
      <c r="AX332" s="14" t="s">
        <v>71</v>
      </c>
      <c r="AY332" s="193" t="s">
        <v>129</v>
      </c>
    </row>
    <row r="333" s="14" customFormat="1">
      <c r="A333" s="14"/>
      <c r="B333" s="192"/>
      <c r="C333" s="14"/>
      <c r="D333" s="185" t="s">
        <v>144</v>
      </c>
      <c r="E333" s="193" t="s">
        <v>3</v>
      </c>
      <c r="F333" s="194" t="s">
        <v>316</v>
      </c>
      <c r="G333" s="14"/>
      <c r="H333" s="195">
        <v>10.26</v>
      </c>
      <c r="I333" s="196"/>
      <c r="J333" s="14"/>
      <c r="K333" s="14"/>
      <c r="L333" s="192"/>
      <c r="M333" s="197"/>
      <c r="N333" s="198"/>
      <c r="O333" s="198"/>
      <c r="P333" s="198"/>
      <c r="Q333" s="198"/>
      <c r="R333" s="198"/>
      <c r="S333" s="198"/>
      <c r="T333" s="199"/>
      <c r="U333" s="14"/>
      <c r="V333" s="14"/>
      <c r="W333" s="14"/>
      <c r="X333" s="14"/>
      <c r="Y333" s="14"/>
      <c r="Z333" s="14"/>
      <c r="AA333" s="14"/>
      <c r="AB333" s="14"/>
      <c r="AC333" s="14"/>
      <c r="AD333" s="14"/>
      <c r="AE333" s="14"/>
      <c r="AT333" s="193" t="s">
        <v>144</v>
      </c>
      <c r="AU333" s="193" t="s">
        <v>79</v>
      </c>
      <c r="AV333" s="14" t="s">
        <v>79</v>
      </c>
      <c r="AW333" s="14" t="s">
        <v>33</v>
      </c>
      <c r="AX333" s="14" t="s">
        <v>71</v>
      </c>
      <c r="AY333" s="193" t="s">
        <v>129</v>
      </c>
    </row>
    <row r="334" s="13" customFormat="1">
      <c r="A334" s="13"/>
      <c r="B334" s="184"/>
      <c r="C334" s="13"/>
      <c r="D334" s="185" t="s">
        <v>144</v>
      </c>
      <c r="E334" s="186" t="s">
        <v>3</v>
      </c>
      <c r="F334" s="187" t="s">
        <v>317</v>
      </c>
      <c r="G334" s="13"/>
      <c r="H334" s="186" t="s">
        <v>3</v>
      </c>
      <c r="I334" s="188"/>
      <c r="J334" s="13"/>
      <c r="K334" s="13"/>
      <c r="L334" s="184"/>
      <c r="M334" s="189"/>
      <c r="N334" s="190"/>
      <c r="O334" s="190"/>
      <c r="P334" s="190"/>
      <c r="Q334" s="190"/>
      <c r="R334" s="190"/>
      <c r="S334" s="190"/>
      <c r="T334" s="191"/>
      <c r="U334" s="13"/>
      <c r="V334" s="13"/>
      <c r="W334" s="13"/>
      <c r="X334" s="13"/>
      <c r="Y334" s="13"/>
      <c r="Z334" s="13"/>
      <c r="AA334" s="13"/>
      <c r="AB334" s="13"/>
      <c r="AC334" s="13"/>
      <c r="AD334" s="13"/>
      <c r="AE334" s="13"/>
      <c r="AT334" s="186" t="s">
        <v>144</v>
      </c>
      <c r="AU334" s="186" t="s">
        <v>79</v>
      </c>
      <c r="AV334" s="13" t="s">
        <v>15</v>
      </c>
      <c r="AW334" s="13" t="s">
        <v>33</v>
      </c>
      <c r="AX334" s="13" t="s">
        <v>71</v>
      </c>
      <c r="AY334" s="186" t="s">
        <v>129</v>
      </c>
    </row>
    <row r="335" s="14" customFormat="1">
      <c r="A335" s="14"/>
      <c r="B335" s="192"/>
      <c r="C335" s="14"/>
      <c r="D335" s="185" t="s">
        <v>144</v>
      </c>
      <c r="E335" s="193" t="s">
        <v>3</v>
      </c>
      <c r="F335" s="194" t="s">
        <v>318</v>
      </c>
      <c r="G335" s="14"/>
      <c r="H335" s="195">
        <v>6</v>
      </c>
      <c r="I335" s="196"/>
      <c r="J335" s="14"/>
      <c r="K335" s="14"/>
      <c r="L335" s="192"/>
      <c r="M335" s="197"/>
      <c r="N335" s="198"/>
      <c r="O335" s="198"/>
      <c r="P335" s="198"/>
      <c r="Q335" s="198"/>
      <c r="R335" s="198"/>
      <c r="S335" s="198"/>
      <c r="T335" s="199"/>
      <c r="U335" s="14"/>
      <c r="V335" s="14"/>
      <c r="W335" s="14"/>
      <c r="X335" s="14"/>
      <c r="Y335" s="14"/>
      <c r="Z335" s="14"/>
      <c r="AA335" s="14"/>
      <c r="AB335" s="14"/>
      <c r="AC335" s="14"/>
      <c r="AD335" s="14"/>
      <c r="AE335" s="14"/>
      <c r="AT335" s="193" t="s">
        <v>144</v>
      </c>
      <c r="AU335" s="193" t="s">
        <v>79</v>
      </c>
      <c r="AV335" s="14" t="s">
        <v>79</v>
      </c>
      <c r="AW335" s="14" t="s">
        <v>33</v>
      </c>
      <c r="AX335" s="14" t="s">
        <v>71</v>
      </c>
      <c r="AY335" s="193" t="s">
        <v>129</v>
      </c>
    </row>
    <row r="336" s="15" customFormat="1">
      <c r="A336" s="15"/>
      <c r="B336" s="210"/>
      <c r="C336" s="15"/>
      <c r="D336" s="185" t="s">
        <v>144</v>
      </c>
      <c r="E336" s="211" t="s">
        <v>3</v>
      </c>
      <c r="F336" s="212" t="s">
        <v>319</v>
      </c>
      <c r="G336" s="15"/>
      <c r="H336" s="213">
        <v>156.5</v>
      </c>
      <c r="I336" s="214"/>
      <c r="J336" s="15"/>
      <c r="K336" s="15"/>
      <c r="L336" s="210"/>
      <c r="M336" s="215"/>
      <c r="N336" s="216"/>
      <c r="O336" s="216"/>
      <c r="P336" s="216"/>
      <c r="Q336" s="216"/>
      <c r="R336" s="216"/>
      <c r="S336" s="216"/>
      <c r="T336" s="217"/>
      <c r="U336" s="15"/>
      <c r="V336" s="15"/>
      <c r="W336" s="15"/>
      <c r="X336" s="15"/>
      <c r="Y336" s="15"/>
      <c r="Z336" s="15"/>
      <c r="AA336" s="15"/>
      <c r="AB336" s="15"/>
      <c r="AC336" s="15"/>
      <c r="AD336" s="15"/>
      <c r="AE336" s="15"/>
      <c r="AT336" s="211" t="s">
        <v>144</v>
      </c>
      <c r="AU336" s="211" t="s">
        <v>79</v>
      </c>
      <c r="AV336" s="15" t="s">
        <v>85</v>
      </c>
      <c r="AW336" s="15" t="s">
        <v>33</v>
      </c>
      <c r="AX336" s="15" t="s">
        <v>15</v>
      </c>
      <c r="AY336" s="211" t="s">
        <v>129</v>
      </c>
    </row>
    <row r="337" s="2" customFormat="1" ht="24.15" customHeight="1">
      <c r="A337" s="39"/>
      <c r="B337" s="165"/>
      <c r="C337" s="200" t="s">
        <v>425</v>
      </c>
      <c r="D337" s="200" t="s">
        <v>147</v>
      </c>
      <c r="E337" s="201" t="s">
        <v>426</v>
      </c>
      <c r="F337" s="202" t="s">
        <v>427</v>
      </c>
      <c r="G337" s="203" t="s">
        <v>135</v>
      </c>
      <c r="H337" s="204">
        <v>180.75800000000001</v>
      </c>
      <c r="I337" s="205"/>
      <c r="J337" s="206">
        <f>ROUND(I337*H337,2)</f>
        <v>0</v>
      </c>
      <c r="K337" s="202" t="s">
        <v>136</v>
      </c>
      <c r="L337" s="207"/>
      <c r="M337" s="208" t="s">
        <v>3</v>
      </c>
      <c r="N337" s="209" t="s">
        <v>43</v>
      </c>
      <c r="O337" s="73"/>
      <c r="P337" s="175">
        <f>O337*H337</f>
        <v>0</v>
      </c>
      <c r="Q337" s="175">
        <v>0.00029999999999999997</v>
      </c>
      <c r="R337" s="175">
        <f>Q337*H337</f>
        <v>0.054227399999999995</v>
      </c>
      <c r="S337" s="175">
        <v>0</v>
      </c>
      <c r="T337" s="176">
        <f>S337*H337</f>
        <v>0</v>
      </c>
      <c r="U337" s="39"/>
      <c r="V337" s="39"/>
      <c r="W337" s="39"/>
      <c r="X337" s="39"/>
      <c r="Y337" s="39"/>
      <c r="Z337" s="39"/>
      <c r="AA337" s="39"/>
      <c r="AB337" s="39"/>
      <c r="AC337" s="39"/>
      <c r="AD337" s="39"/>
      <c r="AE337" s="39"/>
      <c r="AR337" s="177" t="s">
        <v>320</v>
      </c>
      <c r="AT337" s="177" t="s">
        <v>147</v>
      </c>
      <c r="AU337" s="177" t="s">
        <v>79</v>
      </c>
      <c r="AY337" s="20" t="s">
        <v>129</v>
      </c>
      <c r="BE337" s="178">
        <f>IF(N337="základní",J337,0)</f>
        <v>0</v>
      </c>
      <c r="BF337" s="178">
        <f>IF(N337="snížená",J337,0)</f>
        <v>0</v>
      </c>
      <c r="BG337" s="178">
        <f>IF(N337="zákl. přenesená",J337,0)</f>
        <v>0</v>
      </c>
      <c r="BH337" s="178">
        <f>IF(N337="sníž. přenesená",J337,0)</f>
        <v>0</v>
      </c>
      <c r="BI337" s="178">
        <f>IF(N337="nulová",J337,0)</f>
        <v>0</v>
      </c>
      <c r="BJ337" s="20" t="s">
        <v>79</v>
      </c>
      <c r="BK337" s="178">
        <f>ROUND(I337*H337,2)</f>
        <v>0</v>
      </c>
      <c r="BL337" s="20" t="s">
        <v>219</v>
      </c>
      <c r="BM337" s="177" t="s">
        <v>428</v>
      </c>
    </row>
    <row r="338" s="14" customFormat="1">
      <c r="A338" s="14"/>
      <c r="B338" s="192"/>
      <c r="C338" s="14"/>
      <c r="D338" s="185" t="s">
        <v>144</v>
      </c>
      <c r="E338" s="14"/>
      <c r="F338" s="194" t="s">
        <v>429</v>
      </c>
      <c r="G338" s="14"/>
      <c r="H338" s="195">
        <v>180.75800000000001</v>
      </c>
      <c r="I338" s="196"/>
      <c r="J338" s="14"/>
      <c r="K338" s="14"/>
      <c r="L338" s="192"/>
      <c r="M338" s="197"/>
      <c r="N338" s="198"/>
      <c r="O338" s="198"/>
      <c r="P338" s="198"/>
      <c r="Q338" s="198"/>
      <c r="R338" s="198"/>
      <c r="S338" s="198"/>
      <c r="T338" s="199"/>
      <c r="U338" s="14"/>
      <c r="V338" s="14"/>
      <c r="W338" s="14"/>
      <c r="X338" s="14"/>
      <c r="Y338" s="14"/>
      <c r="Z338" s="14"/>
      <c r="AA338" s="14"/>
      <c r="AB338" s="14"/>
      <c r="AC338" s="14"/>
      <c r="AD338" s="14"/>
      <c r="AE338" s="14"/>
      <c r="AT338" s="193" t="s">
        <v>144</v>
      </c>
      <c r="AU338" s="193" t="s">
        <v>79</v>
      </c>
      <c r="AV338" s="14" t="s">
        <v>79</v>
      </c>
      <c r="AW338" s="14" t="s">
        <v>4</v>
      </c>
      <c r="AX338" s="14" t="s">
        <v>15</v>
      </c>
      <c r="AY338" s="193" t="s">
        <v>129</v>
      </c>
    </row>
    <row r="339" s="2" customFormat="1" ht="55.5" customHeight="1">
      <c r="A339" s="39"/>
      <c r="B339" s="165"/>
      <c r="C339" s="166" t="s">
        <v>430</v>
      </c>
      <c r="D339" s="166" t="s">
        <v>132</v>
      </c>
      <c r="E339" s="167" t="s">
        <v>431</v>
      </c>
      <c r="F339" s="168" t="s">
        <v>432</v>
      </c>
      <c r="G339" s="169" t="s">
        <v>255</v>
      </c>
      <c r="H339" s="170">
        <v>0.53600000000000003</v>
      </c>
      <c r="I339" s="171"/>
      <c r="J339" s="172">
        <f>ROUND(I339*H339,2)</f>
        <v>0</v>
      </c>
      <c r="K339" s="168" t="s">
        <v>136</v>
      </c>
      <c r="L339" s="40"/>
      <c r="M339" s="173" t="s">
        <v>3</v>
      </c>
      <c r="N339" s="174" t="s">
        <v>43</v>
      </c>
      <c r="O339" s="73"/>
      <c r="P339" s="175">
        <f>O339*H339</f>
        <v>0</v>
      </c>
      <c r="Q339" s="175">
        <v>0</v>
      </c>
      <c r="R339" s="175">
        <f>Q339*H339</f>
        <v>0</v>
      </c>
      <c r="S339" s="175">
        <v>0</v>
      </c>
      <c r="T339" s="176">
        <f>S339*H339</f>
        <v>0</v>
      </c>
      <c r="U339" s="39"/>
      <c r="V339" s="39"/>
      <c r="W339" s="39"/>
      <c r="X339" s="39"/>
      <c r="Y339" s="39"/>
      <c r="Z339" s="39"/>
      <c r="AA339" s="39"/>
      <c r="AB339" s="39"/>
      <c r="AC339" s="39"/>
      <c r="AD339" s="39"/>
      <c r="AE339" s="39"/>
      <c r="AR339" s="177" t="s">
        <v>219</v>
      </c>
      <c r="AT339" s="177" t="s">
        <v>132</v>
      </c>
      <c r="AU339" s="177" t="s">
        <v>79</v>
      </c>
      <c r="AY339" s="20" t="s">
        <v>129</v>
      </c>
      <c r="BE339" s="178">
        <f>IF(N339="základní",J339,0)</f>
        <v>0</v>
      </c>
      <c r="BF339" s="178">
        <f>IF(N339="snížená",J339,0)</f>
        <v>0</v>
      </c>
      <c r="BG339" s="178">
        <f>IF(N339="zákl. přenesená",J339,0)</f>
        <v>0</v>
      </c>
      <c r="BH339" s="178">
        <f>IF(N339="sníž. přenesená",J339,0)</f>
        <v>0</v>
      </c>
      <c r="BI339" s="178">
        <f>IF(N339="nulová",J339,0)</f>
        <v>0</v>
      </c>
      <c r="BJ339" s="20" t="s">
        <v>79</v>
      </c>
      <c r="BK339" s="178">
        <f>ROUND(I339*H339,2)</f>
        <v>0</v>
      </c>
      <c r="BL339" s="20" t="s">
        <v>219</v>
      </c>
      <c r="BM339" s="177" t="s">
        <v>433</v>
      </c>
    </row>
    <row r="340" s="2" customFormat="1">
      <c r="A340" s="39"/>
      <c r="B340" s="40"/>
      <c r="C340" s="39"/>
      <c r="D340" s="179" t="s">
        <v>138</v>
      </c>
      <c r="E340" s="39"/>
      <c r="F340" s="180" t="s">
        <v>434</v>
      </c>
      <c r="G340" s="39"/>
      <c r="H340" s="39"/>
      <c r="I340" s="181"/>
      <c r="J340" s="39"/>
      <c r="K340" s="39"/>
      <c r="L340" s="40"/>
      <c r="M340" s="182"/>
      <c r="N340" s="183"/>
      <c r="O340" s="73"/>
      <c r="P340" s="73"/>
      <c r="Q340" s="73"/>
      <c r="R340" s="73"/>
      <c r="S340" s="73"/>
      <c r="T340" s="74"/>
      <c r="U340" s="39"/>
      <c r="V340" s="39"/>
      <c r="W340" s="39"/>
      <c r="X340" s="39"/>
      <c r="Y340" s="39"/>
      <c r="Z340" s="39"/>
      <c r="AA340" s="39"/>
      <c r="AB340" s="39"/>
      <c r="AC340" s="39"/>
      <c r="AD340" s="39"/>
      <c r="AE340" s="39"/>
      <c r="AT340" s="20" t="s">
        <v>138</v>
      </c>
      <c r="AU340" s="20" t="s">
        <v>79</v>
      </c>
    </row>
    <row r="341" s="12" customFormat="1" ht="22.8" customHeight="1">
      <c r="A341" s="12"/>
      <c r="B341" s="152"/>
      <c r="C341" s="12"/>
      <c r="D341" s="153" t="s">
        <v>70</v>
      </c>
      <c r="E341" s="163" t="s">
        <v>435</v>
      </c>
      <c r="F341" s="163" t="s">
        <v>436</v>
      </c>
      <c r="G341" s="12"/>
      <c r="H341" s="12"/>
      <c r="I341" s="155"/>
      <c r="J341" s="164">
        <f>BK341</f>
        <v>0</v>
      </c>
      <c r="K341" s="12"/>
      <c r="L341" s="152"/>
      <c r="M341" s="157"/>
      <c r="N341" s="158"/>
      <c r="O341" s="158"/>
      <c r="P341" s="159">
        <f>SUM(P342:P400)</f>
        <v>0</v>
      </c>
      <c r="Q341" s="158"/>
      <c r="R341" s="159">
        <f>SUM(R342:R400)</f>
        <v>1.2949934400000001</v>
      </c>
      <c r="S341" s="158"/>
      <c r="T341" s="160">
        <f>SUM(T342:T400)</f>
        <v>10.091749999999999</v>
      </c>
      <c r="U341" s="12"/>
      <c r="V341" s="12"/>
      <c r="W341" s="12"/>
      <c r="X341" s="12"/>
      <c r="Y341" s="12"/>
      <c r="Z341" s="12"/>
      <c r="AA341" s="12"/>
      <c r="AB341" s="12"/>
      <c r="AC341" s="12"/>
      <c r="AD341" s="12"/>
      <c r="AE341" s="12"/>
      <c r="AR341" s="153" t="s">
        <v>79</v>
      </c>
      <c r="AT341" s="161" t="s">
        <v>70</v>
      </c>
      <c r="AU341" s="161" t="s">
        <v>15</v>
      </c>
      <c r="AY341" s="153" t="s">
        <v>129</v>
      </c>
      <c r="BK341" s="162">
        <f>SUM(BK342:BK400)</f>
        <v>0</v>
      </c>
    </row>
    <row r="342" s="2" customFormat="1" ht="55.5" customHeight="1">
      <c r="A342" s="39"/>
      <c r="B342" s="165"/>
      <c r="C342" s="166" t="s">
        <v>437</v>
      </c>
      <c r="D342" s="166" t="s">
        <v>132</v>
      </c>
      <c r="E342" s="167" t="s">
        <v>438</v>
      </c>
      <c r="F342" s="168" t="s">
        <v>439</v>
      </c>
      <c r="G342" s="169" t="s">
        <v>135</v>
      </c>
      <c r="H342" s="170">
        <v>113.8</v>
      </c>
      <c r="I342" s="171"/>
      <c r="J342" s="172">
        <f>ROUND(I342*H342,2)</f>
        <v>0</v>
      </c>
      <c r="K342" s="168" t="s">
        <v>136</v>
      </c>
      <c r="L342" s="40"/>
      <c r="M342" s="173" t="s">
        <v>3</v>
      </c>
      <c r="N342" s="174" t="s">
        <v>43</v>
      </c>
      <c r="O342" s="73"/>
      <c r="P342" s="175">
        <f>O342*H342</f>
        <v>0</v>
      </c>
      <c r="Q342" s="175">
        <v>0</v>
      </c>
      <c r="R342" s="175">
        <f>Q342*H342</f>
        <v>0</v>
      </c>
      <c r="S342" s="175">
        <v>0.087499999999999994</v>
      </c>
      <c r="T342" s="176">
        <f>S342*H342</f>
        <v>9.9574999999999996</v>
      </c>
      <c r="U342" s="39"/>
      <c r="V342" s="39"/>
      <c r="W342" s="39"/>
      <c r="X342" s="39"/>
      <c r="Y342" s="39"/>
      <c r="Z342" s="39"/>
      <c r="AA342" s="39"/>
      <c r="AB342" s="39"/>
      <c r="AC342" s="39"/>
      <c r="AD342" s="39"/>
      <c r="AE342" s="39"/>
      <c r="AR342" s="177" t="s">
        <v>219</v>
      </c>
      <c r="AT342" s="177" t="s">
        <v>132</v>
      </c>
      <c r="AU342" s="177" t="s">
        <v>79</v>
      </c>
      <c r="AY342" s="20" t="s">
        <v>129</v>
      </c>
      <c r="BE342" s="178">
        <f>IF(N342="základní",J342,0)</f>
        <v>0</v>
      </c>
      <c r="BF342" s="178">
        <f>IF(N342="snížená",J342,0)</f>
        <v>0</v>
      </c>
      <c r="BG342" s="178">
        <f>IF(N342="zákl. přenesená",J342,0)</f>
        <v>0</v>
      </c>
      <c r="BH342" s="178">
        <f>IF(N342="sníž. přenesená",J342,0)</f>
        <v>0</v>
      </c>
      <c r="BI342" s="178">
        <f>IF(N342="nulová",J342,0)</f>
        <v>0</v>
      </c>
      <c r="BJ342" s="20" t="s">
        <v>79</v>
      </c>
      <c r="BK342" s="178">
        <f>ROUND(I342*H342,2)</f>
        <v>0</v>
      </c>
      <c r="BL342" s="20" t="s">
        <v>219</v>
      </c>
      <c r="BM342" s="177" t="s">
        <v>440</v>
      </c>
    </row>
    <row r="343" s="2" customFormat="1">
      <c r="A343" s="39"/>
      <c r="B343" s="40"/>
      <c r="C343" s="39"/>
      <c r="D343" s="179" t="s">
        <v>138</v>
      </c>
      <c r="E343" s="39"/>
      <c r="F343" s="180" t="s">
        <v>441</v>
      </c>
      <c r="G343" s="39"/>
      <c r="H343" s="39"/>
      <c r="I343" s="181"/>
      <c r="J343" s="39"/>
      <c r="K343" s="39"/>
      <c r="L343" s="40"/>
      <c r="M343" s="182"/>
      <c r="N343" s="183"/>
      <c r="O343" s="73"/>
      <c r="P343" s="73"/>
      <c r="Q343" s="73"/>
      <c r="R343" s="73"/>
      <c r="S343" s="73"/>
      <c r="T343" s="74"/>
      <c r="U343" s="39"/>
      <c r="V343" s="39"/>
      <c r="W343" s="39"/>
      <c r="X343" s="39"/>
      <c r="Y343" s="39"/>
      <c r="Z343" s="39"/>
      <c r="AA343" s="39"/>
      <c r="AB343" s="39"/>
      <c r="AC343" s="39"/>
      <c r="AD343" s="39"/>
      <c r="AE343" s="39"/>
      <c r="AT343" s="20" t="s">
        <v>138</v>
      </c>
      <c r="AU343" s="20" t="s">
        <v>79</v>
      </c>
    </row>
    <row r="344" s="13" customFormat="1">
      <c r="A344" s="13"/>
      <c r="B344" s="184"/>
      <c r="C344" s="13"/>
      <c r="D344" s="185" t="s">
        <v>144</v>
      </c>
      <c r="E344" s="186" t="s">
        <v>3</v>
      </c>
      <c r="F344" s="187" t="s">
        <v>305</v>
      </c>
      <c r="G344" s="13"/>
      <c r="H344" s="186" t="s">
        <v>3</v>
      </c>
      <c r="I344" s="188"/>
      <c r="J344" s="13"/>
      <c r="K344" s="13"/>
      <c r="L344" s="184"/>
      <c r="M344" s="189"/>
      <c r="N344" s="190"/>
      <c r="O344" s="190"/>
      <c r="P344" s="190"/>
      <c r="Q344" s="190"/>
      <c r="R344" s="190"/>
      <c r="S344" s="190"/>
      <c r="T344" s="191"/>
      <c r="U344" s="13"/>
      <c r="V344" s="13"/>
      <c r="W344" s="13"/>
      <c r="X344" s="13"/>
      <c r="Y344" s="13"/>
      <c r="Z344" s="13"/>
      <c r="AA344" s="13"/>
      <c r="AB344" s="13"/>
      <c r="AC344" s="13"/>
      <c r="AD344" s="13"/>
      <c r="AE344" s="13"/>
      <c r="AT344" s="186" t="s">
        <v>144</v>
      </c>
      <c r="AU344" s="186" t="s">
        <v>79</v>
      </c>
      <c r="AV344" s="13" t="s">
        <v>15</v>
      </c>
      <c r="AW344" s="13" t="s">
        <v>33</v>
      </c>
      <c r="AX344" s="13" t="s">
        <v>71</v>
      </c>
      <c r="AY344" s="186" t="s">
        <v>129</v>
      </c>
    </row>
    <row r="345" s="14" customFormat="1">
      <c r="A345" s="14"/>
      <c r="B345" s="192"/>
      <c r="C345" s="14"/>
      <c r="D345" s="185" t="s">
        <v>144</v>
      </c>
      <c r="E345" s="193" t="s">
        <v>3</v>
      </c>
      <c r="F345" s="194" t="s">
        <v>306</v>
      </c>
      <c r="G345" s="14"/>
      <c r="H345" s="195">
        <v>113.8</v>
      </c>
      <c r="I345" s="196"/>
      <c r="J345" s="14"/>
      <c r="K345" s="14"/>
      <c r="L345" s="192"/>
      <c r="M345" s="197"/>
      <c r="N345" s="198"/>
      <c r="O345" s="198"/>
      <c r="P345" s="198"/>
      <c r="Q345" s="198"/>
      <c r="R345" s="198"/>
      <c r="S345" s="198"/>
      <c r="T345" s="199"/>
      <c r="U345" s="14"/>
      <c r="V345" s="14"/>
      <c r="W345" s="14"/>
      <c r="X345" s="14"/>
      <c r="Y345" s="14"/>
      <c r="Z345" s="14"/>
      <c r="AA345" s="14"/>
      <c r="AB345" s="14"/>
      <c r="AC345" s="14"/>
      <c r="AD345" s="14"/>
      <c r="AE345" s="14"/>
      <c r="AT345" s="193" t="s">
        <v>144</v>
      </c>
      <c r="AU345" s="193" t="s">
        <v>79</v>
      </c>
      <c r="AV345" s="14" t="s">
        <v>79</v>
      </c>
      <c r="AW345" s="14" t="s">
        <v>33</v>
      </c>
      <c r="AX345" s="14" t="s">
        <v>15</v>
      </c>
      <c r="AY345" s="193" t="s">
        <v>129</v>
      </c>
    </row>
    <row r="346" s="2" customFormat="1" ht="44.25" customHeight="1">
      <c r="A346" s="39"/>
      <c r="B346" s="165"/>
      <c r="C346" s="166" t="s">
        <v>442</v>
      </c>
      <c r="D346" s="166" t="s">
        <v>132</v>
      </c>
      <c r="E346" s="167" t="s">
        <v>443</v>
      </c>
      <c r="F346" s="168" t="s">
        <v>444</v>
      </c>
      <c r="G346" s="169" t="s">
        <v>135</v>
      </c>
      <c r="H346" s="170">
        <v>53.700000000000003</v>
      </c>
      <c r="I346" s="171"/>
      <c r="J346" s="172">
        <f>ROUND(I346*H346,2)</f>
        <v>0</v>
      </c>
      <c r="K346" s="168" t="s">
        <v>136</v>
      </c>
      <c r="L346" s="40"/>
      <c r="M346" s="173" t="s">
        <v>3</v>
      </c>
      <c r="N346" s="174" t="s">
        <v>43</v>
      </c>
      <c r="O346" s="73"/>
      <c r="P346" s="175">
        <f>O346*H346</f>
        <v>0</v>
      </c>
      <c r="Q346" s="175">
        <v>0</v>
      </c>
      <c r="R346" s="175">
        <f>Q346*H346</f>
        <v>0</v>
      </c>
      <c r="S346" s="175">
        <v>0.0025000000000000001</v>
      </c>
      <c r="T346" s="176">
        <f>S346*H346</f>
        <v>0.13425000000000001</v>
      </c>
      <c r="U346" s="39"/>
      <c r="V346" s="39"/>
      <c r="W346" s="39"/>
      <c r="X346" s="39"/>
      <c r="Y346" s="39"/>
      <c r="Z346" s="39"/>
      <c r="AA346" s="39"/>
      <c r="AB346" s="39"/>
      <c r="AC346" s="39"/>
      <c r="AD346" s="39"/>
      <c r="AE346" s="39"/>
      <c r="AR346" s="177" t="s">
        <v>219</v>
      </c>
      <c r="AT346" s="177" t="s">
        <v>132</v>
      </c>
      <c r="AU346" s="177" t="s">
        <v>79</v>
      </c>
      <c r="AY346" s="20" t="s">
        <v>129</v>
      </c>
      <c r="BE346" s="178">
        <f>IF(N346="základní",J346,0)</f>
        <v>0</v>
      </c>
      <c r="BF346" s="178">
        <f>IF(N346="snížená",J346,0)</f>
        <v>0</v>
      </c>
      <c r="BG346" s="178">
        <f>IF(N346="zákl. přenesená",J346,0)</f>
        <v>0</v>
      </c>
      <c r="BH346" s="178">
        <f>IF(N346="sníž. přenesená",J346,0)</f>
        <v>0</v>
      </c>
      <c r="BI346" s="178">
        <f>IF(N346="nulová",J346,0)</f>
        <v>0</v>
      </c>
      <c r="BJ346" s="20" t="s">
        <v>79</v>
      </c>
      <c r="BK346" s="178">
        <f>ROUND(I346*H346,2)</f>
        <v>0</v>
      </c>
      <c r="BL346" s="20" t="s">
        <v>219</v>
      </c>
      <c r="BM346" s="177" t="s">
        <v>445</v>
      </c>
    </row>
    <row r="347" s="2" customFormat="1">
      <c r="A347" s="39"/>
      <c r="B347" s="40"/>
      <c r="C347" s="39"/>
      <c r="D347" s="179" t="s">
        <v>138</v>
      </c>
      <c r="E347" s="39"/>
      <c r="F347" s="180" t="s">
        <v>446</v>
      </c>
      <c r="G347" s="39"/>
      <c r="H347" s="39"/>
      <c r="I347" s="181"/>
      <c r="J347" s="39"/>
      <c r="K347" s="39"/>
      <c r="L347" s="40"/>
      <c r="M347" s="182"/>
      <c r="N347" s="183"/>
      <c r="O347" s="73"/>
      <c r="P347" s="73"/>
      <c r="Q347" s="73"/>
      <c r="R347" s="73"/>
      <c r="S347" s="73"/>
      <c r="T347" s="74"/>
      <c r="U347" s="39"/>
      <c r="V347" s="39"/>
      <c r="W347" s="39"/>
      <c r="X347" s="39"/>
      <c r="Y347" s="39"/>
      <c r="Z347" s="39"/>
      <c r="AA347" s="39"/>
      <c r="AB347" s="39"/>
      <c r="AC347" s="39"/>
      <c r="AD347" s="39"/>
      <c r="AE347" s="39"/>
      <c r="AT347" s="20" t="s">
        <v>138</v>
      </c>
      <c r="AU347" s="20" t="s">
        <v>79</v>
      </c>
    </row>
    <row r="348" s="14" customFormat="1">
      <c r="A348" s="14"/>
      <c r="B348" s="192"/>
      <c r="C348" s="14"/>
      <c r="D348" s="185" t="s">
        <v>144</v>
      </c>
      <c r="E348" s="193" t="s">
        <v>3</v>
      </c>
      <c r="F348" s="194" t="s">
        <v>447</v>
      </c>
      <c r="G348" s="14"/>
      <c r="H348" s="195">
        <v>53.700000000000003</v>
      </c>
      <c r="I348" s="196"/>
      <c r="J348" s="14"/>
      <c r="K348" s="14"/>
      <c r="L348" s="192"/>
      <c r="M348" s="197"/>
      <c r="N348" s="198"/>
      <c r="O348" s="198"/>
      <c r="P348" s="198"/>
      <c r="Q348" s="198"/>
      <c r="R348" s="198"/>
      <c r="S348" s="198"/>
      <c r="T348" s="199"/>
      <c r="U348" s="14"/>
      <c r="V348" s="14"/>
      <c r="W348" s="14"/>
      <c r="X348" s="14"/>
      <c r="Y348" s="14"/>
      <c r="Z348" s="14"/>
      <c r="AA348" s="14"/>
      <c r="AB348" s="14"/>
      <c r="AC348" s="14"/>
      <c r="AD348" s="14"/>
      <c r="AE348" s="14"/>
      <c r="AT348" s="193" t="s">
        <v>144</v>
      </c>
      <c r="AU348" s="193" t="s">
        <v>79</v>
      </c>
      <c r="AV348" s="14" t="s">
        <v>79</v>
      </c>
      <c r="AW348" s="14" t="s">
        <v>33</v>
      </c>
      <c r="AX348" s="14" t="s">
        <v>15</v>
      </c>
      <c r="AY348" s="193" t="s">
        <v>129</v>
      </c>
    </row>
    <row r="349" s="2" customFormat="1" ht="49.05" customHeight="1">
      <c r="A349" s="39"/>
      <c r="B349" s="165"/>
      <c r="C349" s="166" t="s">
        <v>448</v>
      </c>
      <c r="D349" s="166" t="s">
        <v>132</v>
      </c>
      <c r="E349" s="167" t="s">
        <v>449</v>
      </c>
      <c r="F349" s="168" t="s">
        <v>450</v>
      </c>
      <c r="G349" s="169" t="s">
        <v>135</v>
      </c>
      <c r="H349" s="170">
        <v>14</v>
      </c>
      <c r="I349" s="171"/>
      <c r="J349" s="172">
        <f>ROUND(I349*H349,2)</f>
        <v>0</v>
      </c>
      <c r="K349" s="168" t="s">
        <v>136</v>
      </c>
      <c r="L349" s="40"/>
      <c r="M349" s="173" t="s">
        <v>3</v>
      </c>
      <c r="N349" s="174" t="s">
        <v>43</v>
      </c>
      <c r="O349" s="73"/>
      <c r="P349" s="175">
        <f>O349*H349</f>
        <v>0</v>
      </c>
      <c r="Q349" s="175">
        <v>0.0061199999999999996</v>
      </c>
      <c r="R349" s="175">
        <f>Q349*H349</f>
        <v>0.085679999999999992</v>
      </c>
      <c r="S349" s="175">
        <v>0</v>
      </c>
      <c r="T349" s="176">
        <f>S349*H349</f>
        <v>0</v>
      </c>
      <c r="U349" s="39"/>
      <c r="V349" s="39"/>
      <c r="W349" s="39"/>
      <c r="X349" s="39"/>
      <c r="Y349" s="39"/>
      <c r="Z349" s="39"/>
      <c r="AA349" s="39"/>
      <c r="AB349" s="39"/>
      <c r="AC349" s="39"/>
      <c r="AD349" s="39"/>
      <c r="AE349" s="39"/>
      <c r="AR349" s="177" t="s">
        <v>219</v>
      </c>
      <c r="AT349" s="177" t="s">
        <v>132</v>
      </c>
      <c r="AU349" s="177" t="s">
        <v>79</v>
      </c>
      <c r="AY349" s="20" t="s">
        <v>129</v>
      </c>
      <c r="BE349" s="178">
        <f>IF(N349="základní",J349,0)</f>
        <v>0</v>
      </c>
      <c r="BF349" s="178">
        <f>IF(N349="snížená",J349,0)</f>
        <v>0</v>
      </c>
      <c r="BG349" s="178">
        <f>IF(N349="zákl. přenesená",J349,0)</f>
        <v>0</v>
      </c>
      <c r="BH349" s="178">
        <f>IF(N349="sníž. přenesená",J349,0)</f>
        <v>0</v>
      </c>
      <c r="BI349" s="178">
        <f>IF(N349="nulová",J349,0)</f>
        <v>0</v>
      </c>
      <c r="BJ349" s="20" t="s">
        <v>79</v>
      </c>
      <c r="BK349" s="178">
        <f>ROUND(I349*H349,2)</f>
        <v>0</v>
      </c>
      <c r="BL349" s="20" t="s">
        <v>219</v>
      </c>
      <c r="BM349" s="177" t="s">
        <v>451</v>
      </c>
    </row>
    <row r="350" s="2" customFormat="1">
      <c r="A350" s="39"/>
      <c r="B350" s="40"/>
      <c r="C350" s="39"/>
      <c r="D350" s="179" t="s">
        <v>138</v>
      </c>
      <c r="E350" s="39"/>
      <c r="F350" s="180" t="s">
        <v>452</v>
      </c>
      <c r="G350" s="39"/>
      <c r="H350" s="39"/>
      <c r="I350" s="181"/>
      <c r="J350" s="39"/>
      <c r="K350" s="39"/>
      <c r="L350" s="40"/>
      <c r="M350" s="182"/>
      <c r="N350" s="183"/>
      <c r="O350" s="73"/>
      <c r="P350" s="73"/>
      <c r="Q350" s="73"/>
      <c r="R350" s="73"/>
      <c r="S350" s="73"/>
      <c r="T350" s="74"/>
      <c r="U350" s="39"/>
      <c r="V350" s="39"/>
      <c r="W350" s="39"/>
      <c r="X350" s="39"/>
      <c r="Y350" s="39"/>
      <c r="Z350" s="39"/>
      <c r="AA350" s="39"/>
      <c r="AB350" s="39"/>
      <c r="AC350" s="39"/>
      <c r="AD350" s="39"/>
      <c r="AE350" s="39"/>
      <c r="AT350" s="20" t="s">
        <v>138</v>
      </c>
      <c r="AU350" s="20" t="s">
        <v>79</v>
      </c>
    </row>
    <row r="351" s="13" customFormat="1">
      <c r="A351" s="13"/>
      <c r="B351" s="184"/>
      <c r="C351" s="13"/>
      <c r="D351" s="185" t="s">
        <v>144</v>
      </c>
      <c r="E351" s="186" t="s">
        <v>3</v>
      </c>
      <c r="F351" s="187" t="s">
        <v>157</v>
      </c>
      <c r="G351" s="13"/>
      <c r="H351" s="186" t="s">
        <v>3</v>
      </c>
      <c r="I351" s="188"/>
      <c r="J351" s="13"/>
      <c r="K351" s="13"/>
      <c r="L351" s="184"/>
      <c r="M351" s="189"/>
      <c r="N351" s="190"/>
      <c r="O351" s="190"/>
      <c r="P351" s="190"/>
      <c r="Q351" s="190"/>
      <c r="R351" s="190"/>
      <c r="S351" s="190"/>
      <c r="T351" s="191"/>
      <c r="U351" s="13"/>
      <c r="V351" s="13"/>
      <c r="W351" s="13"/>
      <c r="X351" s="13"/>
      <c r="Y351" s="13"/>
      <c r="Z351" s="13"/>
      <c r="AA351" s="13"/>
      <c r="AB351" s="13"/>
      <c r="AC351" s="13"/>
      <c r="AD351" s="13"/>
      <c r="AE351" s="13"/>
      <c r="AT351" s="186" t="s">
        <v>144</v>
      </c>
      <c r="AU351" s="186" t="s">
        <v>79</v>
      </c>
      <c r="AV351" s="13" t="s">
        <v>15</v>
      </c>
      <c r="AW351" s="13" t="s">
        <v>33</v>
      </c>
      <c r="AX351" s="13" t="s">
        <v>71</v>
      </c>
      <c r="AY351" s="186" t="s">
        <v>129</v>
      </c>
    </row>
    <row r="352" s="14" customFormat="1">
      <c r="A352" s="14"/>
      <c r="B352" s="192"/>
      <c r="C352" s="14"/>
      <c r="D352" s="185" t="s">
        <v>144</v>
      </c>
      <c r="E352" s="193" t="s">
        <v>3</v>
      </c>
      <c r="F352" s="194" t="s">
        <v>453</v>
      </c>
      <c r="G352" s="14"/>
      <c r="H352" s="195">
        <v>14</v>
      </c>
      <c r="I352" s="196"/>
      <c r="J352" s="14"/>
      <c r="K352" s="14"/>
      <c r="L352" s="192"/>
      <c r="M352" s="197"/>
      <c r="N352" s="198"/>
      <c r="O352" s="198"/>
      <c r="P352" s="198"/>
      <c r="Q352" s="198"/>
      <c r="R352" s="198"/>
      <c r="S352" s="198"/>
      <c r="T352" s="199"/>
      <c r="U352" s="14"/>
      <c r="V352" s="14"/>
      <c r="W352" s="14"/>
      <c r="X352" s="14"/>
      <c r="Y352" s="14"/>
      <c r="Z352" s="14"/>
      <c r="AA352" s="14"/>
      <c r="AB352" s="14"/>
      <c r="AC352" s="14"/>
      <c r="AD352" s="14"/>
      <c r="AE352" s="14"/>
      <c r="AT352" s="193" t="s">
        <v>144</v>
      </c>
      <c r="AU352" s="193" t="s">
        <v>79</v>
      </c>
      <c r="AV352" s="14" t="s">
        <v>79</v>
      </c>
      <c r="AW352" s="14" t="s">
        <v>33</v>
      </c>
      <c r="AX352" s="14" t="s">
        <v>15</v>
      </c>
      <c r="AY352" s="193" t="s">
        <v>129</v>
      </c>
    </row>
    <row r="353" s="2" customFormat="1" ht="16.5" customHeight="1">
      <c r="A353" s="39"/>
      <c r="B353" s="165"/>
      <c r="C353" s="200" t="s">
        <v>454</v>
      </c>
      <c r="D353" s="200" t="s">
        <v>147</v>
      </c>
      <c r="E353" s="201" t="s">
        <v>455</v>
      </c>
      <c r="F353" s="202" t="s">
        <v>456</v>
      </c>
      <c r="G353" s="203" t="s">
        <v>135</v>
      </c>
      <c r="H353" s="204">
        <v>14.699999999999999</v>
      </c>
      <c r="I353" s="205"/>
      <c r="J353" s="206">
        <f>ROUND(I353*H353,2)</f>
        <v>0</v>
      </c>
      <c r="K353" s="202" t="s">
        <v>136</v>
      </c>
      <c r="L353" s="207"/>
      <c r="M353" s="208" t="s">
        <v>3</v>
      </c>
      <c r="N353" s="209" t="s">
        <v>43</v>
      </c>
      <c r="O353" s="73"/>
      <c r="P353" s="175">
        <f>O353*H353</f>
        <v>0</v>
      </c>
      <c r="Q353" s="175">
        <v>0.0011199999999999999</v>
      </c>
      <c r="R353" s="175">
        <f>Q353*H353</f>
        <v>0.016463999999999999</v>
      </c>
      <c r="S353" s="175">
        <v>0</v>
      </c>
      <c r="T353" s="176">
        <f>S353*H353</f>
        <v>0</v>
      </c>
      <c r="U353" s="39"/>
      <c r="V353" s="39"/>
      <c r="W353" s="39"/>
      <c r="X353" s="39"/>
      <c r="Y353" s="39"/>
      <c r="Z353" s="39"/>
      <c r="AA353" s="39"/>
      <c r="AB353" s="39"/>
      <c r="AC353" s="39"/>
      <c r="AD353" s="39"/>
      <c r="AE353" s="39"/>
      <c r="AR353" s="177" t="s">
        <v>320</v>
      </c>
      <c r="AT353" s="177" t="s">
        <v>147</v>
      </c>
      <c r="AU353" s="177" t="s">
        <v>79</v>
      </c>
      <c r="AY353" s="20" t="s">
        <v>129</v>
      </c>
      <c r="BE353" s="178">
        <f>IF(N353="základní",J353,0)</f>
        <v>0</v>
      </c>
      <c r="BF353" s="178">
        <f>IF(N353="snížená",J353,0)</f>
        <v>0</v>
      </c>
      <c r="BG353" s="178">
        <f>IF(N353="zákl. přenesená",J353,0)</f>
        <v>0</v>
      </c>
      <c r="BH353" s="178">
        <f>IF(N353="sníž. přenesená",J353,0)</f>
        <v>0</v>
      </c>
      <c r="BI353" s="178">
        <f>IF(N353="nulová",J353,0)</f>
        <v>0</v>
      </c>
      <c r="BJ353" s="20" t="s">
        <v>79</v>
      </c>
      <c r="BK353" s="178">
        <f>ROUND(I353*H353,2)</f>
        <v>0</v>
      </c>
      <c r="BL353" s="20" t="s">
        <v>219</v>
      </c>
      <c r="BM353" s="177" t="s">
        <v>457</v>
      </c>
    </row>
    <row r="354" s="14" customFormat="1">
      <c r="A354" s="14"/>
      <c r="B354" s="192"/>
      <c r="C354" s="14"/>
      <c r="D354" s="185" t="s">
        <v>144</v>
      </c>
      <c r="E354" s="14"/>
      <c r="F354" s="194" t="s">
        <v>458</v>
      </c>
      <c r="G354" s="14"/>
      <c r="H354" s="195">
        <v>14.699999999999999</v>
      </c>
      <c r="I354" s="196"/>
      <c r="J354" s="14"/>
      <c r="K354" s="14"/>
      <c r="L354" s="192"/>
      <c r="M354" s="197"/>
      <c r="N354" s="198"/>
      <c r="O354" s="198"/>
      <c r="P354" s="198"/>
      <c r="Q354" s="198"/>
      <c r="R354" s="198"/>
      <c r="S354" s="198"/>
      <c r="T354" s="199"/>
      <c r="U354" s="14"/>
      <c r="V354" s="14"/>
      <c r="W354" s="14"/>
      <c r="X354" s="14"/>
      <c r="Y354" s="14"/>
      <c r="Z354" s="14"/>
      <c r="AA354" s="14"/>
      <c r="AB354" s="14"/>
      <c r="AC354" s="14"/>
      <c r="AD354" s="14"/>
      <c r="AE354" s="14"/>
      <c r="AT354" s="193" t="s">
        <v>144</v>
      </c>
      <c r="AU354" s="193" t="s">
        <v>79</v>
      </c>
      <c r="AV354" s="14" t="s">
        <v>79</v>
      </c>
      <c r="AW354" s="14" t="s">
        <v>4</v>
      </c>
      <c r="AX354" s="14" t="s">
        <v>15</v>
      </c>
      <c r="AY354" s="193" t="s">
        <v>129</v>
      </c>
    </row>
    <row r="355" s="2" customFormat="1" ht="49.05" customHeight="1">
      <c r="A355" s="39"/>
      <c r="B355" s="165"/>
      <c r="C355" s="166" t="s">
        <v>459</v>
      </c>
      <c r="D355" s="166" t="s">
        <v>132</v>
      </c>
      <c r="E355" s="167" t="s">
        <v>449</v>
      </c>
      <c r="F355" s="168" t="s">
        <v>450</v>
      </c>
      <c r="G355" s="169" t="s">
        <v>135</v>
      </c>
      <c r="H355" s="170">
        <v>26.68</v>
      </c>
      <c r="I355" s="171"/>
      <c r="J355" s="172">
        <f>ROUND(I355*H355,2)</f>
        <v>0</v>
      </c>
      <c r="K355" s="168" t="s">
        <v>136</v>
      </c>
      <c r="L355" s="40"/>
      <c r="M355" s="173" t="s">
        <v>3</v>
      </c>
      <c r="N355" s="174" t="s">
        <v>43</v>
      </c>
      <c r="O355" s="73"/>
      <c r="P355" s="175">
        <f>O355*H355</f>
        <v>0</v>
      </c>
      <c r="Q355" s="175">
        <v>0.0061199999999999996</v>
      </c>
      <c r="R355" s="175">
        <f>Q355*H355</f>
        <v>0.1632816</v>
      </c>
      <c r="S355" s="175">
        <v>0</v>
      </c>
      <c r="T355" s="176">
        <f>S355*H355</f>
        <v>0</v>
      </c>
      <c r="U355" s="39"/>
      <c r="V355" s="39"/>
      <c r="W355" s="39"/>
      <c r="X355" s="39"/>
      <c r="Y355" s="39"/>
      <c r="Z355" s="39"/>
      <c r="AA355" s="39"/>
      <c r="AB355" s="39"/>
      <c r="AC355" s="39"/>
      <c r="AD355" s="39"/>
      <c r="AE355" s="39"/>
      <c r="AR355" s="177" t="s">
        <v>219</v>
      </c>
      <c r="AT355" s="177" t="s">
        <v>132</v>
      </c>
      <c r="AU355" s="177" t="s">
        <v>79</v>
      </c>
      <c r="AY355" s="20" t="s">
        <v>129</v>
      </c>
      <c r="BE355" s="178">
        <f>IF(N355="základní",J355,0)</f>
        <v>0</v>
      </c>
      <c r="BF355" s="178">
        <f>IF(N355="snížená",J355,0)</f>
        <v>0</v>
      </c>
      <c r="BG355" s="178">
        <f>IF(N355="zákl. přenesená",J355,0)</f>
        <v>0</v>
      </c>
      <c r="BH355" s="178">
        <f>IF(N355="sníž. přenesená",J355,0)</f>
        <v>0</v>
      </c>
      <c r="BI355" s="178">
        <f>IF(N355="nulová",J355,0)</f>
        <v>0</v>
      </c>
      <c r="BJ355" s="20" t="s">
        <v>79</v>
      </c>
      <c r="BK355" s="178">
        <f>ROUND(I355*H355,2)</f>
        <v>0</v>
      </c>
      <c r="BL355" s="20" t="s">
        <v>219</v>
      </c>
      <c r="BM355" s="177" t="s">
        <v>460</v>
      </c>
    </row>
    <row r="356" s="2" customFormat="1">
      <c r="A356" s="39"/>
      <c r="B356" s="40"/>
      <c r="C356" s="39"/>
      <c r="D356" s="179" t="s">
        <v>138</v>
      </c>
      <c r="E356" s="39"/>
      <c r="F356" s="180" t="s">
        <v>452</v>
      </c>
      <c r="G356" s="39"/>
      <c r="H356" s="39"/>
      <c r="I356" s="181"/>
      <c r="J356" s="39"/>
      <c r="K356" s="39"/>
      <c r="L356" s="40"/>
      <c r="M356" s="182"/>
      <c r="N356" s="183"/>
      <c r="O356" s="73"/>
      <c r="P356" s="73"/>
      <c r="Q356" s="73"/>
      <c r="R356" s="73"/>
      <c r="S356" s="73"/>
      <c r="T356" s="74"/>
      <c r="U356" s="39"/>
      <c r="V356" s="39"/>
      <c r="W356" s="39"/>
      <c r="X356" s="39"/>
      <c r="Y356" s="39"/>
      <c r="Z356" s="39"/>
      <c r="AA356" s="39"/>
      <c r="AB356" s="39"/>
      <c r="AC356" s="39"/>
      <c r="AD356" s="39"/>
      <c r="AE356" s="39"/>
      <c r="AT356" s="20" t="s">
        <v>138</v>
      </c>
      <c r="AU356" s="20" t="s">
        <v>79</v>
      </c>
    </row>
    <row r="357" s="13" customFormat="1">
      <c r="A357" s="13"/>
      <c r="B357" s="184"/>
      <c r="C357" s="13"/>
      <c r="D357" s="185" t="s">
        <v>144</v>
      </c>
      <c r="E357" s="186" t="s">
        <v>3</v>
      </c>
      <c r="F357" s="187" t="s">
        <v>145</v>
      </c>
      <c r="G357" s="13"/>
      <c r="H357" s="186" t="s">
        <v>3</v>
      </c>
      <c r="I357" s="188"/>
      <c r="J357" s="13"/>
      <c r="K357" s="13"/>
      <c r="L357" s="184"/>
      <c r="M357" s="189"/>
      <c r="N357" s="190"/>
      <c r="O357" s="190"/>
      <c r="P357" s="190"/>
      <c r="Q357" s="190"/>
      <c r="R357" s="190"/>
      <c r="S357" s="190"/>
      <c r="T357" s="191"/>
      <c r="U357" s="13"/>
      <c r="V357" s="13"/>
      <c r="W357" s="13"/>
      <c r="X357" s="13"/>
      <c r="Y357" s="13"/>
      <c r="Z357" s="13"/>
      <c r="AA357" s="13"/>
      <c r="AB357" s="13"/>
      <c r="AC357" s="13"/>
      <c r="AD357" s="13"/>
      <c r="AE357" s="13"/>
      <c r="AT357" s="186" t="s">
        <v>144</v>
      </c>
      <c r="AU357" s="186" t="s">
        <v>79</v>
      </c>
      <c r="AV357" s="13" t="s">
        <v>15</v>
      </c>
      <c r="AW357" s="13" t="s">
        <v>33</v>
      </c>
      <c r="AX357" s="13" t="s">
        <v>71</v>
      </c>
      <c r="AY357" s="186" t="s">
        <v>129</v>
      </c>
    </row>
    <row r="358" s="14" customFormat="1">
      <c r="A358" s="14"/>
      <c r="B358" s="192"/>
      <c r="C358" s="14"/>
      <c r="D358" s="185" t="s">
        <v>144</v>
      </c>
      <c r="E358" s="193" t="s">
        <v>3</v>
      </c>
      <c r="F358" s="194" t="s">
        <v>461</v>
      </c>
      <c r="G358" s="14"/>
      <c r="H358" s="195">
        <v>14.800000000000001</v>
      </c>
      <c r="I358" s="196"/>
      <c r="J358" s="14"/>
      <c r="K358" s="14"/>
      <c r="L358" s="192"/>
      <c r="M358" s="197"/>
      <c r="N358" s="198"/>
      <c r="O358" s="198"/>
      <c r="P358" s="198"/>
      <c r="Q358" s="198"/>
      <c r="R358" s="198"/>
      <c r="S358" s="198"/>
      <c r="T358" s="199"/>
      <c r="U358" s="14"/>
      <c r="V358" s="14"/>
      <c r="W358" s="14"/>
      <c r="X358" s="14"/>
      <c r="Y358" s="14"/>
      <c r="Z358" s="14"/>
      <c r="AA358" s="14"/>
      <c r="AB358" s="14"/>
      <c r="AC358" s="14"/>
      <c r="AD358" s="14"/>
      <c r="AE358" s="14"/>
      <c r="AT358" s="193" t="s">
        <v>144</v>
      </c>
      <c r="AU358" s="193" t="s">
        <v>79</v>
      </c>
      <c r="AV358" s="14" t="s">
        <v>79</v>
      </c>
      <c r="AW358" s="14" t="s">
        <v>33</v>
      </c>
      <c r="AX358" s="14" t="s">
        <v>71</v>
      </c>
      <c r="AY358" s="193" t="s">
        <v>129</v>
      </c>
    </row>
    <row r="359" s="13" customFormat="1">
      <c r="A359" s="13"/>
      <c r="B359" s="184"/>
      <c r="C359" s="13"/>
      <c r="D359" s="185" t="s">
        <v>144</v>
      </c>
      <c r="E359" s="186" t="s">
        <v>3</v>
      </c>
      <c r="F359" s="187" t="s">
        <v>410</v>
      </c>
      <c r="G359" s="13"/>
      <c r="H359" s="186" t="s">
        <v>3</v>
      </c>
      <c r="I359" s="188"/>
      <c r="J359" s="13"/>
      <c r="K359" s="13"/>
      <c r="L359" s="184"/>
      <c r="M359" s="189"/>
      <c r="N359" s="190"/>
      <c r="O359" s="190"/>
      <c r="P359" s="190"/>
      <c r="Q359" s="190"/>
      <c r="R359" s="190"/>
      <c r="S359" s="190"/>
      <c r="T359" s="191"/>
      <c r="U359" s="13"/>
      <c r="V359" s="13"/>
      <c r="W359" s="13"/>
      <c r="X359" s="13"/>
      <c r="Y359" s="13"/>
      <c r="Z359" s="13"/>
      <c r="AA359" s="13"/>
      <c r="AB359" s="13"/>
      <c r="AC359" s="13"/>
      <c r="AD359" s="13"/>
      <c r="AE359" s="13"/>
      <c r="AT359" s="186" t="s">
        <v>144</v>
      </c>
      <c r="AU359" s="186" t="s">
        <v>79</v>
      </c>
      <c r="AV359" s="13" t="s">
        <v>15</v>
      </c>
      <c r="AW359" s="13" t="s">
        <v>33</v>
      </c>
      <c r="AX359" s="13" t="s">
        <v>71</v>
      </c>
      <c r="AY359" s="186" t="s">
        <v>129</v>
      </c>
    </row>
    <row r="360" s="14" customFormat="1">
      <c r="A360" s="14"/>
      <c r="B360" s="192"/>
      <c r="C360" s="14"/>
      <c r="D360" s="185" t="s">
        <v>144</v>
      </c>
      <c r="E360" s="193" t="s">
        <v>3</v>
      </c>
      <c r="F360" s="194" t="s">
        <v>462</v>
      </c>
      <c r="G360" s="14"/>
      <c r="H360" s="195">
        <v>11.880000000000001</v>
      </c>
      <c r="I360" s="196"/>
      <c r="J360" s="14"/>
      <c r="K360" s="14"/>
      <c r="L360" s="192"/>
      <c r="M360" s="197"/>
      <c r="N360" s="198"/>
      <c r="O360" s="198"/>
      <c r="P360" s="198"/>
      <c r="Q360" s="198"/>
      <c r="R360" s="198"/>
      <c r="S360" s="198"/>
      <c r="T360" s="199"/>
      <c r="U360" s="14"/>
      <c r="V360" s="14"/>
      <c r="W360" s="14"/>
      <c r="X360" s="14"/>
      <c r="Y360" s="14"/>
      <c r="Z360" s="14"/>
      <c r="AA360" s="14"/>
      <c r="AB360" s="14"/>
      <c r="AC360" s="14"/>
      <c r="AD360" s="14"/>
      <c r="AE360" s="14"/>
      <c r="AT360" s="193" t="s">
        <v>144</v>
      </c>
      <c r="AU360" s="193" t="s">
        <v>79</v>
      </c>
      <c r="AV360" s="14" t="s">
        <v>79</v>
      </c>
      <c r="AW360" s="14" t="s">
        <v>33</v>
      </c>
      <c r="AX360" s="14" t="s">
        <v>71</v>
      </c>
      <c r="AY360" s="193" t="s">
        <v>129</v>
      </c>
    </row>
    <row r="361" s="15" customFormat="1">
      <c r="A361" s="15"/>
      <c r="B361" s="210"/>
      <c r="C361" s="15"/>
      <c r="D361" s="185" t="s">
        <v>144</v>
      </c>
      <c r="E361" s="211" t="s">
        <v>3</v>
      </c>
      <c r="F361" s="212" t="s">
        <v>319</v>
      </c>
      <c r="G361" s="15"/>
      <c r="H361" s="213">
        <v>26.68</v>
      </c>
      <c r="I361" s="214"/>
      <c r="J361" s="15"/>
      <c r="K361" s="15"/>
      <c r="L361" s="210"/>
      <c r="M361" s="215"/>
      <c r="N361" s="216"/>
      <c r="O361" s="216"/>
      <c r="P361" s="216"/>
      <c r="Q361" s="216"/>
      <c r="R361" s="216"/>
      <c r="S361" s="216"/>
      <c r="T361" s="217"/>
      <c r="U361" s="15"/>
      <c r="V361" s="15"/>
      <c r="W361" s="15"/>
      <c r="X361" s="15"/>
      <c r="Y361" s="15"/>
      <c r="Z361" s="15"/>
      <c r="AA361" s="15"/>
      <c r="AB361" s="15"/>
      <c r="AC361" s="15"/>
      <c r="AD361" s="15"/>
      <c r="AE361" s="15"/>
      <c r="AT361" s="211" t="s">
        <v>144</v>
      </c>
      <c r="AU361" s="211" t="s">
        <v>79</v>
      </c>
      <c r="AV361" s="15" t="s">
        <v>85</v>
      </c>
      <c r="AW361" s="15" t="s">
        <v>33</v>
      </c>
      <c r="AX361" s="15" t="s">
        <v>15</v>
      </c>
      <c r="AY361" s="211" t="s">
        <v>129</v>
      </c>
    </row>
    <row r="362" s="2" customFormat="1" ht="16.5" customHeight="1">
      <c r="A362" s="39"/>
      <c r="B362" s="165"/>
      <c r="C362" s="200" t="s">
        <v>463</v>
      </c>
      <c r="D362" s="200" t="s">
        <v>147</v>
      </c>
      <c r="E362" s="201" t="s">
        <v>148</v>
      </c>
      <c r="F362" s="202" t="s">
        <v>149</v>
      </c>
      <c r="G362" s="203" t="s">
        <v>135</v>
      </c>
      <c r="H362" s="204">
        <v>28.013999999999999</v>
      </c>
      <c r="I362" s="205"/>
      <c r="J362" s="206">
        <f>ROUND(I362*H362,2)</f>
        <v>0</v>
      </c>
      <c r="K362" s="202" t="s">
        <v>136</v>
      </c>
      <c r="L362" s="207"/>
      <c r="M362" s="208" t="s">
        <v>3</v>
      </c>
      <c r="N362" s="209" t="s">
        <v>43</v>
      </c>
      <c r="O362" s="73"/>
      <c r="P362" s="175">
        <f>O362*H362</f>
        <v>0</v>
      </c>
      <c r="Q362" s="175">
        <v>0.00069999999999999999</v>
      </c>
      <c r="R362" s="175">
        <f>Q362*H362</f>
        <v>0.0196098</v>
      </c>
      <c r="S362" s="175">
        <v>0</v>
      </c>
      <c r="T362" s="176">
        <f>S362*H362</f>
        <v>0</v>
      </c>
      <c r="U362" s="39"/>
      <c r="V362" s="39"/>
      <c r="W362" s="39"/>
      <c r="X362" s="39"/>
      <c r="Y362" s="39"/>
      <c r="Z362" s="39"/>
      <c r="AA362" s="39"/>
      <c r="AB362" s="39"/>
      <c r="AC362" s="39"/>
      <c r="AD362" s="39"/>
      <c r="AE362" s="39"/>
      <c r="AR362" s="177" t="s">
        <v>320</v>
      </c>
      <c r="AT362" s="177" t="s">
        <v>147</v>
      </c>
      <c r="AU362" s="177" t="s">
        <v>79</v>
      </c>
      <c r="AY362" s="20" t="s">
        <v>129</v>
      </c>
      <c r="BE362" s="178">
        <f>IF(N362="základní",J362,0)</f>
        <v>0</v>
      </c>
      <c r="BF362" s="178">
        <f>IF(N362="snížená",J362,0)</f>
        <v>0</v>
      </c>
      <c r="BG362" s="178">
        <f>IF(N362="zákl. přenesená",J362,0)</f>
        <v>0</v>
      </c>
      <c r="BH362" s="178">
        <f>IF(N362="sníž. přenesená",J362,0)</f>
        <v>0</v>
      </c>
      <c r="BI362" s="178">
        <f>IF(N362="nulová",J362,0)</f>
        <v>0</v>
      </c>
      <c r="BJ362" s="20" t="s">
        <v>79</v>
      </c>
      <c r="BK362" s="178">
        <f>ROUND(I362*H362,2)</f>
        <v>0</v>
      </c>
      <c r="BL362" s="20" t="s">
        <v>219</v>
      </c>
      <c r="BM362" s="177" t="s">
        <v>464</v>
      </c>
    </row>
    <row r="363" s="14" customFormat="1">
      <c r="A363" s="14"/>
      <c r="B363" s="192"/>
      <c r="C363" s="14"/>
      <c r="D363" s="185" t="s">
        <v>144</v>
      </c>
      <c r="E363" s="14"/>
      <c r="F363" s="194" t="s">
        <v>465</v>
      </c>
      <c r="G363" s="14"/>
      <c r="H363" s="195">
        <v>28.013999999999999</v>
      </c>
      <c r="I363" s="196"/>
      <c r="J363" s="14"/>
      <c r="K363" s="14"/>
      <c r="L363" s="192"/>
      <c r="M363" s="197"/>
      <c r="N363" s="198"/>
      <c r="O363" s="198"/>
      <c r="P363" s="198"/>
      <c r="Q363" s="198"/>
      <c r="R363" s="198"/>
      <c r="S363" s="198"/>
      <c r="T363" s="199"/>
      <c r="U363" s="14"/>
      <c r="V363" s="14"/>
      <c r="W363" s="14"/>
      <c r="X363" s="14"/>
      <c r="Y363" s="14"/>
      <c r="Z363" s="14"/>
      <c r="AA363" s="14"/>
      <c r="AB363" s="14"/>
      <c r="AC363" s="14"/>
      <c r="AD363" s="14"/>
      <c r="AE363" s="14"/>
      <c r="AT363" s="193" t="s">
        <v>144</v>
      </c>
      <c r="AU363" s="193" t="s">
        <v>79</v>
      </c>
      <c r="AV363" s="14" t="s">
        <v>79</v>
      </c>
      <c r="AW363" s="14" t="s">
        <v>4</v>
      </c>
      <c r="AX363" s="14" t="s">
        <v>15</v>
      </c>
      <c r="AY363" s="193" t="s">
        <v>129</v>
      </c>
    </row>
    <row r="364" s="2" customFormat="1" ht="49.05" customHeight="1">
      <c r="A364" s="39"/>
      <c r="B364" s="165"/>
      <c r="C364" s="166" t="s">
        <v>466</v>
      </c>
      <c r="D364" s="166" t="s">
        <v>132</v>
      </c>
      <c r="E364" s="167" t="s">
        <v>449</v>
      </c>
      <c r="F364" s="168" t="s">
        <v>450</v>
      </c>
      <c r="G364" s="169" t="s">
        <v>135</v>
      </c>
      <c r="H364" s="170">
        <v>13.02</v>
      </c>
      <c r="I364" s="171"/>
      <c r="J364" s="172">
        <f>ROUND(I364*H364,2)</f>
        <v>0</v>
      </c>
      <c r="K364" s="168" t="s">
        <v>136</v>
      </c>
      <c r="L364" s="40"/>
      <c r="M364" s="173" t="s">
        <v>3</v>
      </c>
      <c r="N364" s="174" t="s">
        <v>43</v>
      </c>
      <c r="O364" s="73"/>
      <c r="P364" s="175">
        <f>O364*H364</f>
        <v>0</v>
      </c>
      <c r="Q364" s="175">
        <v>0.0061199999999999996</v>
      </c>
      <c r="R364" s="175">
        <f>Q364*H364</f>
        <v>0.079682399999999987</v>
      </c>
      <c r="S364" s="175">
        <v>0</v>
      </c>
      <c r="T364" s="176">
        <f>S364*H364</f>
        <v>0</v>
      </c>
      <c r="U364" s="39"/>
      <c r="V364" s="39"/>
      <c r="W364" s="39"/>
      <c r="X364" s="39"/>
      <c r="Y364" s="39"/>
      <c r="Z364" s="39"/>
      <c r="AA364" s="39"/>
      <c r="AB364" s="39"/>
      <c r="AC364" s="39"/>
      <c r="AD364" s="39"/>
      <c r="AE364" s="39"/>
      <c r="AR364" s="177" t="s">
        <v>219</v>
      </c>
      <c r="AT364" s="177" t="s">
        <v>132</v>
      </c>
      <c r="AU364" s="177" t="s">
        <v>79</v>
      </c>
      <c r="AY364" s="20" t="s">
        <v>129</v>
      </c>
      <c r="BE364" s="178">
        <f>IF(N364="základní",J364,0)</f>
        <v>0</v>
      </c>
      <c r="BF364" s="178">
        <f>IF(N364="snížená",J364,0)</f>
        <v>0</v>
      </c>
      <c r="BG364" s="178">
        <f>IF(N364="zákl. přenesená",J364,0)</f>
        <v>0</v>
      </c>
      <c r="BH364" s="178">
        <f>IF(N364="sníž. přenesená",J364,0)</f>
        <v>0</v>
      </c>
      <c r="BI364" s="178">
        <f>IF(N364="nulová",J364,0)</f>
        <v>0</v>
      </c>
      <c r="BJ364" s="20" t="s">
        <v>79</v>
      </c>
      <c r="BK364" s="178">
        <f>ROUND(I364*H364,2)</f>
        <v>0</v>
      </c>
      <c r="BL364" s="20" t="s">
        <v>219</v>
      </c>
      <c r="BM364" s="177" t="s">
        <v>467</v>
      </c>
    </row>
    <row r="365" s="2" customFormat="1">
      <c r="A365" s="39"/>
      <c r="B365" s="40"/>
      <c r="C365" s="39"/>
      <c r="D365" s="179" t="s">
        <v>138</v>
      </c>
      <c r="E365" s="39"/>
      <c r="F365" s="180" t="s">
        <v>452</v>
      </c>
      <c r="G365" s="39"/>
      <c r="H365" s="39"/>
      <c r="I365" s="181"/>
      <c r="J365" s="39"/>
      <c r="K365" s="39"/>
      <c r="L365" s="40"/>
      <c r="M365" s="182"/>
      <c r="N365" s="183"/>
      <c r="O365" s="73"/>
      <c r="P365" s="73"/>
      <c r="Q365" s="73"/>
      <c r="R365" s="73"/>
      <c r="S365" s="73"/>
      <c r="T365" s="74"/>
      <c r="U365" s="39"/>
      <c r="V365" s="39"/>
      <c r="W365" s="39"/>
      <c r="X365" s="39"/>
      <c r="Y365" s="39"/>
      <c r="Z365" s="39"/>
      <c r="AA365" s="39"/>
      <c r="AB365" s="39"/>
      <c r="AC365" s="39"/>
      <c r="AD365" s="39"/>
      <c r="AE365" s="39"/>
      <c r="AT365" s="20" t="s">
        <v>138</v>
      </c>
      <c r="AU365" s="20" t="s">
        <v>79</v>
      </c>
    </row>
    <row r="366" s="13" customFormat="1">
      <c r="A366" s="13"/>
      <c r="B366" s="184"/>
      <c r="C366" s="13"/>
      <c r="D366" s="185" t="s">
        <v>144</v>
      </c>
      <c r="E366" s="186" t="s">
        <v>3</v>
      </c>
      <c r="F366" s="187" t="s">
        <v>468</v>
      </c>
      <c r="G366" s="13"/>
      <c r="H366" s="186" t="s">
        <v>3</v>
      </c>
      <c r="I366" s="188"/>
      <c r="J366" s="13"/>
      <c r="K366" s="13"/>
      <c r="L366" s="184"/>
      <c r="M366" s="189"/>
      <c r="N366" s="190"/>
      <c r="O366" s="190"/>
      <c r="P366" s="190"/>
      <c r="Q366" s="190"/>
      <c r="R366" s="190"/>
      <c r="S366" s="190"/>
      <c r="T366" s="191"/>
      <c r="U366" s="13"/>
      <c r="V366" s="13"/>
      <c r="W366" s="13"/>
      <c r="X366" s="13"/>
      <c r="Y366" s="13"/>
      <c r="Z366" s="13"/>
      <c r="AA366" s="13"/>
      <c r="AB366" s="13"/>
      <c r="AC366" s="13"/>
      <c r="AD366" s="13"/>
      <c r="AE366" s="13"/>
      <c r="AT366" s="186" t="s">
        <v>144</v>
      </c>
      <c r="AU366" s="186" t="s">
        <v>79</v>
      </c>
      <c r="AV366" s="13" t="s">
        <v>15</v>
      </c>
      <c r="AW366" s="13" t="s">
        <v>33</v>
      </c>
      <c r="AX366" s="13" t="s">
        <v>71</v>
      </c>
      <c r="AY366" s="186" t="s">
        <v>129</v>
      </c>
    </row>
    <row r="367" s="14" customFormat="1">
      <c r="A367" s="14"/>
      <c r="B367" s="192"/>
      <c r="C367" s="14"/>
      <c r="D367" s="185" t="s">
        <v>144</v>
      </c>
      <c r="E367" s="193" t="s">
        <v>3</v>
      </c>
      <c r="F367" s="194" t="s">
        <v>329</v>
      </c>
      <c r="G367" s="14"/>
      <c r="H367" s="195">
        <v>13.02</v>
      </c>
      <c r="I367" s="196"/>
      <c r="J367" s="14"/>
      <c r="K367" s="14"/>
      <c r="L367" s="192"/>
      <c r="M367" s="197"/>
      <c r="N367" s="198"/>
      <c r="O367" s="198"/>
      <c r="P367" s="198"/>
      <c r="Q367" s="198"/>
      <c r="R367" s="198"/>
      <c r="S367" s="198"/>
      <c r="T367" s="199"/>
      <c r="U367" s="14"/>
      <c r="V367" s="14"/>
      <c r="W367" s="14"/>
      <c r="X367" s="14"/>
      <c r="Y367" s="14"/>
      <c r="Z367" s="14"/>
      <c r="AA367" s="14"/>
      <c r="AB367" s="14"/>
      <c r="AC367" s="14"/>
      <c r="AD367" s="14"/>
      <c r="AE367" s="14"/>
      <c r="AT367" s="193" t="s">
        <v>144</v>
      </c>
      <c r="AU367" s="193" t="s">
        <v>79</v>
      </c>
      <c r="AV367" s="14" t="s">
        <v>79</v>
      </c>
      <c r="AW367" s="14" t="s">
        <v>33</v>
      </c>
      <c r="AX367" s="14" t="s">
        <v>15</v>
      </c>
      <c r="AY367" s="193" t="s">
        <v>129</v>
      </c>
    </row>
    <row r="368" s="2" customFormat="1" ht="16.5" customHeight="1">
      <c r="A368" s="39"/>
      <c r="B368" s="165"/>
      <c r="C368" s="200" t="s">
        <v>469</v>
      </c>
      <c r="D368" s="200" t="s">
        <v>147</v>
      </c>
      <c r="E368" s="201" t="s">
        <v>470</v>
      </c>
      <c r="F368" s="202" t="s">
        <v>471</v>
      </c>
      <c r="G368" s="203" t="s">
        <v>135</v>
      </c>
      <c r="H368" s="204">
        <v>13.670999999999999</v>
      </c>
      <c r="I368" s="205"/>
      <c r="J368" s="206">
        <f>ROUND(I368*H368,2)</f>
        <v>0</v>
      </c>
      <c r="K368" s="202" t="s">
        <v>136</v>
      </c>
      <c r="L368" s="207"/>
      <c r="M368" s="208" t="s">
        <v>3</v>
      </c>
      <c r="N368" s="209" t="s">
        <v>43</v>
      </c>
      <c r="O368" s="73"/>
      <c r="P368" s="175">
        <f>O368*H368</f>
        <v>0</v>
      </c>
      <c r="Q368" s="175">
        <v>0.00084000000000000003</v>
      </c>
      <c r="R368" s="175">
        <f>Q368*H368</f>
        <v>0.01148364</v>
      </c>
      <c r="S368" s="175">
        <v>0</v>
      </c>
      <c r="T368" s="176">
        <f>S368*H368</f>
        <v>0</v>
      </c>
      <c r="U368" s="39"/>
      <c r="V368" s="39"/>
      <c r="W368" s="39"/>
      <c r="X368" s="39"/>
      <c r="Y368" s="39"/>
      <c r="Z368" s="39"/>
      <c r="AA368" s="39"/>
      <c r="AB368" s="39"/>
      <c r="AC368" s="39"/>
      <c r="AD368" s="39"/>
      <c r="AE368" s="39"/>
      <c r="AR368" s="177" t="s">
        <v>320</v>
      </c>
      <c r="AT368" s="177" t="s">
        <v>147</v>
      </c>
      <c r="AU368" s="177" t="s">
        <v>79</v>
      </c>
      <c r="AY368" s="20" t="s">
        <v>129</v>
      </c>
      <c r="BE368" s="178">
        <f>IF(N368="základní",J368,0)</f>
        <v>0</v>
      </c>
      <c r="BF368" s="178">
        <f>IF(N368="snížená",J368,0)</f>
        <v>0</v>
      </c>
      <c r="BG368" s="178">
        <f>IF(N368="zákl. přenesená",J368,0)</f>
        <v>0</v>
      </c>
      <c r="BH368" s="178">
        <f>IF(N368="sníž. přenesená",J368,0)</f>
        <v>0</v>
      </c>
      <c r="BI368" s="178">
        <f>IF(N368="nulová",J368,0)</f>
        <v>0</v>
      </c>
      <c r="BJ368" s="20" t="s">
        <v>79</v>
      </c>
      <c r="BK368" s="178">
        <f>ROUND(I368*H368,2)</f>
        <v>0</v>
      </c>
      <c r="BL368" s="20" t="s">
        <v>219</v>
      </c>
      <c r="BM368" s="177" t="s">
        <v>472</v>
      </c>
    </row>
    <row r="369" s="14" customFormat="1">
      <c r="A369" s="14"/>
      <c r="B369" s="192"/>
      <c r="C369" s="14"/>
      <c r="D369" s="185" t="s">
        <v>144</v>
      </c>
      <c r="E369" s="14"/>
      <c r="F369" s="194" t="s">
        <v>473</v>
      </c>
      <c r="G369" s="14"/>
      <c r="H369" s="195">
        <v>13.670999999999999</v>
      </c>
      <c r="I369" s="196"/>
      <c r="J369" s="14"/>
      <c r="K369" s="14"/>
      <c r="L369" s="192"/>
      <c r="M369" s="197"/>
      <c r="N369" s="198"/>
      <c r="O369" s="198"/>
      <c r="P369" s="198"/>
      <c r="Q369" s="198"/>
      <c r="R369" s="198"/>
      <c r="S369" s="198"/>
      <c r="T369" s="199"/>
      <c r="U369" s="14"/>
      <c r="V369" s="14"/>
      <c r="W369" s="14"/>
      <c r="X369" s="14"/>
      <c r="Y369" s="14"/>
      <c r="Z369" s="14"/>
      <c r="AA369" s="14"/>
      <c r="AB369" s="14"/>
      <c r="AC369" s="14"/>
      <c r="AD369" s="14"/>
      <c r="AE369" s="14"/>
      <c r="AT369" s="193" t="s">
        <v>144</v>
      </c>
      <c r="AU369" s="193" t="s">
        <v>79</v>
      </c>
      <c r="AV369" s="14" t="s">
        <v>79</v>
      </c>
      <c r="AW369" s="14" t="s">
        <v>4</v>
      </c>
      <c r="AX369" s="14" t="s">
        <v>15</v>
      </c>
      <c r="AY369" s="193" t="s">
        <v>129</v>
      </c>
    </row>
    <row r="370" s="2" customFormat="1" ht="37.8" customHeight="1">
      <c r="A370" s="39"/>
      <c r="B370" s="165"/>
      <c r="C370" s="166" t="s">
        <v>474</v>
      </c>
      <c r="D370" s="166" t="s">
        <v>132</v>
      </c>
      <c r="E370" s="167" t="s">
        <v>475</v>
      </c>
      <c r="F370" s="168" t="s">
        <v>476</v>
      </c>
      <c r="G370" s="169" t="s">
        <v>135</v>
      </c>
      <c r="H370" s="170">
        <v>113.8</v>
      </c>
      <c r="I370" s="171"/>
      <c r="J370" s="172">
        <f>ROUND(I370*H370,2)</f>
        <v>0</v>
      </c>
      <c r="K370" s="168" t="s">
        <v>136</v>
      </c>
      <c r="L370" s="40"/>
      <c r="M370" s="173" t="s">
        <v>3</v>
      </c>
      <c r="N370" s="174" t="s">
        <v>43</v>
      </c>
      <c r="O370" s="73"/>
      <c r="P370" s="175">
        <f>O370*H370</f>
        <v>0</v>
      </c>
      <c r="Q370" s="175">
        <v>0</v>
      </c>
      <c r="R370" s="175">
        <f>Q370*H370</f>
        <v>0</v>
      </c>
      <c r="S370" s="175">
        <v>0</v>
      </c>
      <c r="T370" s="176">
        <f>S370*H370</f>
        <v>0</v>
      </c>
      <c r="U370" s="39"/>
      <c r="V370" s="39"/>
      <c r="W370" s="39"/>
      <c r="X370" s="39"/>
      <c r="Y370" s="39"/>
      <c r="Z370" s="39"/>
      <c r="AA370" s="39"/>
      <c r="AB370" s="39"/>
      <c r="AC370" s="39"/>
      <c r="AD370" s="39"/>
      <c r="AE370" s="39"/>
      <c r="AR370" s="177" t="s">
        <v>219</v>
      </c>
      <c r="AT370" s="177" t="s">
        <v>132</v>
      </c>
      <c r="AU370" s="177" t="s">
        <v>79</v>
      </c>
      <c r="AY370" s="20" t="s">
        <v>129</v>
      </c>
      <c r="BE370" s="178">
        <f>IF(N370="základní",J370,0)</f>
        <v>0</v>
      </c>
      <c r="BF370" s="178">
        <f>IF(N370="snížená",J370,0)</f>
        <v>0</v>
      </c>
      <c r="BG370" s="178">
        <f>IF(N370="zákl. přenesená",J370,0)</f>
        <v>0</v>
      </c>
      <c r="BH370" s="178">
        <f>IF(N370="sníž. přenesená",J370,0)</f>
        <v>0</v>
      </c>
      <c r="BI370" s="178">
        <f>IF(N370="nulová",J370,0)</f>
        <v>0</v>
      </c>
      <c r="BJ370" s="20" t="s">
        <v>79</v>
      </c>
      <c r="BK370" s="178">
        <f>ROUND(I370*H370,2)</f>
        <v>0</v>
      </c>
      <c r="BL370" s="20" t="s">
        <v>219</v>
      </c>
      <c r="BM370" s="177" t="s">
        <v>477</v>
      </c>
    </row>
    <row r="371" s="2" customFormat="1">
      <c r="A371" s="39"/>
      <c r="B371" s="40"/>
      <c r="C371" s="39"/>
      <c r="D371" s="179" t="s">
        <v>138</v>
      </c>
      <c r="E371" s="39"/>
      <c r="F371" s="180" t="s">
        <v>478</v>
      </c>
      <c r="G371" s="39"/>
      <c r="H371" s="39"/>
      <c r="I371" s="181"/>
      <c r="J371" s="39"/>
      <c r="K371" s="39"/>
      <c r="L371" s="40"/>
      <c r="M371" s="182"/>
      <c r="N371" s="183"/>
      <c r="O371" s="73"/>
      <c r="P371" s="73"/>
      <c r="Q371" s="73"/>
      <c r="R371" s="73"/>
      <c r="S371" s="73"/>
      <c r="T371" s="74"/>
      <c r="U371" s="39"/>
      <c r="V371" s="39"/>
      <c r="W371" s="39"/>
      <c r="X371" s="39"/>
      <c r="Y371" s="39"/>
      <c r="Z371" s="39"/>
      <c r="AA371" s="39"/>
      <c r="AB371" s="39"/>
      <c r="AC371" s="39"/>
      <c r="AD371" s="39"/>
      <c r="AE371" s="39"/>
      <c r="AT371" s="20" t="s">
        <v>138</v>
      </c>
      <c r="AU371" s="20" t="s">
        <v>79</v>
      </c>
    </row>
    <row r="372" s="13" customFormat="1">
      <c r="A372" s="13"/>
      <c r="B372" s="184"/>
      <c r="C372" s="13"/>
      <c r="D372" s="185" t="s">
        <v>144</v>
      </c>
      <c r="E372" s="186" t="s">
        <v>3</v>
      </c>
      <c r="F372" s="187" t="s">
        <v>305</v>
      </c>
      <c r="G372" s="13"/>
      <c r="H372" s="186" t="s">
        <v>3</v>
      </c>
      <c r="I372" s="188"/>
      <c r="J372" s="13"/>
      <c r="K372" s="13"/>
      <c r="L372" s="184"/>
      <c r="M372" s="189"/>
      <c r="N372" s="190"/>
      <c r="O372" s="190"/>
      <c r="P372" s="190"/>
      <c r="Q372" s="190"/>
      <c r="R372" s="190"/>
      <c r="S372" s="190"/>
      <c r="T372" s="191"/>
      <c r="U372" s="13"/>
      <c r="V372" s="13"/>
      <c r="W372" s="13"/>
      <c r="X372" s="13"/>
      <c r="Y372" s="13"/>
      <c r="Z372" s="13"/>
      <c r="AA372" s="13"/>
      <c r="AB372" s="13"/>
      <c r="AC372" s="13"/>
      <c r="AD372" s="13"/>
      <c r="AE372" s="13"/>
      <c r="AT372" s="186" t="s">
        <v>144</v>
      </c>
      <c r="AU372" s="186" t="s">
        <v>79</v>
      </c>
      <c r="AV372" s="13" t="s">
        <v>15</v>
      </c>
      <c r="AW372" s="13" t="s">
        <v>33</v>
      </c>
      <c r="AX372" s="13" t="s">
        <v>71</v>
      </c>
      <c r="AY372" s="186" t="s">
        <v>129</v>
      </c>
    </row>
    <row r="373" s="14" customFormat="1">
      <c r="A373" s="14"/>
      <c r="B373" s="192"/>
      <c r="C373" s="14"/>
      <c r="D373" s="185" t="s">
        <v>144</v>
      </c>
      <c r="E373" s="193" t="s">
        <v>3</v>
      </c>
      <c r="F373" s="194" t="s">
        <v>479</v>
      </c>
      <c r="G373" s="14"/>
      <c r="H373" s="195">
        <v>113.8</v>
      </c>
      <c r="I373" s="196"/>
      <c r="J373" s="14"/>
      <c r="K373" s="14"/>
      <c r="L373" s="192"/>
      <c r="M373" s="197"/>
      <c r="N373" s="198"/>
      <c r="O373" s="198"/>
      <c r="P373" s="198"/>
      <c r="Q373" s="198"/>
      <c r="R373" s="198"/>
      <c r="S373" s="198"/>
      <c r="T373" s="199"/>
      <c r="U373" s="14"/>
      <c r="V373" s="14"/>
      <c r="W373" s="14"/>
      <c r="X373" s="14"/>
      <c r="Y373" s="14"/>
      <c r="Z373" s="14"/>
      <c r="AA373" s="14"/>
      <c r="AB373" s="14"/>
      <c r="AC373" s="14"/>
      <c r="AD373" s="14"/>
      <c r="AE373" s="14"/>
      <c r="AT373" s="193" t="s">
        <v>144</v>
      </c>
      <c r="AU373" s="193" t="s">
        <v>79</v>
      </c>
      <c r="AV373" s="14" t="s">
        <v>79</v>
      </c>
      <c r="AW373" s="14" t="s">
        <v>33</v>
      </c>
      <c r="AX373" s="14" t="s">
        <v>15</v>
      </c>
      <c r="AY373" s="193" t="s">
        <v>129</v>
      </c>
    </row>
    <row r="374" s="2" customFormat="1" ht="24.15" customHeight="1">
      <c r="A374" s="39"/>
      <c r="B374" s="165"/>
      <c r="C374" s="200" t="s">
        <v>480</v>
      </c>
      <c r="D374" s="200" t="s">
        <v>147</v>
      </c>
      <c r="E374" s="201" t="s">
        <v>481</v>
      </c>
      <c r="F374" s="202" t="s">
        <v>482</v>
      </c>
      <c r="G374" s="203" t="s">
        <v>135</v>
      </c>
      <c r="H374" s="204">
        <v>119.49</v>
      </c>
      <c r="I374" s="205"/>
      <c r="J374" s="206">
        <f>ROUND(I374*H374,2)</f>
        <v>0</v>
      </c>
      <c r="K374" s="202" t="s">
        <v>136</v>
      </c>
      <c r="L374" s="207"/>
      <c r="M374" s="208" t="s">
        <v>3</v>
      </c>
      <c r="N374" s="209" t="s">
        <v>43</v>
      </c>
      <c r="O374" s="73"/>
      <c r="P374" s="175">
        <f>O374*H374</f>
        <v>0</v>
      </c>
      <c r="Q374" s="175">
        <v>0.0014</v>
      </c>
      <c r="R374" s="175">
        <f>Q374*H374</f>
        <v>0.16728599999999999</v>
      </c>
      <c r="S374" s="175">
        <v>0</v>
      </c>
      <c r="T374" s="176">
        <f>S374*H374</f>
        <v>0</v>
      </c>
      <c r="U374" s="39"/>
      <c r="V374" s="39"/>
      <c r="W374" s="39"/>
      <c r="X374" s="39"/>
      <c r="Y374" s="39"/>
      <c r="Z374" s="39"/>
      <c r="AA374" s="39"/>
      <c r="AB374" s="39"/>
      <c r="AC374" s="39"/>
      <c r="AD374" s="39"/>
      <c r="AE374" s="39"/>
      <c r="AR374" s="177" t="s">
        <v>320</v>
      </c>
      <c r="AT374" s="177" t="s">
        <v>147</v>
      </c>
      <c r="AU374" s="177" t="s">
        <v>79</v>
      </c>
      <c r="AY374" s="20" t="s">
        <v>129</v>
      </c>
      <c r="BE374" s="178">
        <f>IF(N374="základní",J374,0)</f>
        <v>0</v>
      </c>
      <c r="BF374" s="178">
        <f>IF(N374="snížená",J374,0)</f>
        <v>0</v>
      </c>
      <c r="BG374" s="178">
        <f>IF(N374="zákl. přenesená",J374,0)</f>
        <v>0</v>
      </c>
      <c r="BH374" s="178">
        <f>IF(N374="sníž. přenesená",J374,0)</f>
        <v>0</v>
      </c>
      <c r="BI374" s="178">
        <f>IF(N374="nulová",J374,0)</f>
        <v>0</v>
      </c>
      <c r="BJ374" s="20" t="s">
        <v>79</v>
      </c>
      <c r="BK374" s="178">
        <f>ROUND(I374*H374,2)</f>
        <v>0</v>
      </c>
      <c r="BL374" s="20" t="s">
        <v>219</v>
      </c>
      <c r="BM374" s="177" t="s">
        <v>483</v>
      </c>
    </row>
    <row r="375" s="14" customFormat="1">
      <c r="A375" s="14"/>
      <c r="B375" s="192"/>
      <c r="C375" s="14"/>
      <c r="D375" s="185" t="s">
        <v>144</v>
      </c>
      <c r="E375" s="14"/>
      <c r="F375" s="194" t="s">
        <v>484</v>
      </c>
      <c r="G375" s="14"/>
      <c r="H375" s="195">
        <v>119.49</v>
      </c>
      <c r="I375" s="196"/>
      <c r="J375" s="14"/>
      <c r="K375" s="14"/>
      <c r="L375" s="192"/>
      <c r="M375" s="197"/>
      <c r="N375" s="198"/>
      <c r="O375" s="198"/>
      <c r="P375" s="198"/>
      <c r="Q375" s="198"/>
      <c r="R375" s="198"/>
      <c r="S375" s="198"/>
      <c r="T375" s="199"/>
      <c r="U375" s="14"/>
      <c r="V375" s="14"/>
      <c r="W375" s="14"/>
      <c r="X375" s="14"/>
      <c r="Y375" s="14"/>
      <c r="Z375" s="14"/>
      <c r="AA375" s="14"/>
      <c r="AB375" s="14"/>
      <c r="AC375" s="14"/>
      <c r="AD375" s="14"/>
      <c r="AE375" s="14"/>
      <c r="AT375" s="193" t="s">
        <v>144</v>
      </c>
      <c r="AU375" s="193" t="s">
        <v>79</v>
      </c>
      <c r="AV375" s="14" t="s">
        <v>79</v>
      </c>
      <c r="AW375" s="14" t="s">
        <v>4</v>
      </c>
      <c r="AX375" s="14" t="s">
        <v>15</v>
      </c>
      <c r="AY375" s="193" t="s">
        <v>129</v>
      </c>
    </row>
    <row r="376" s="2" customFormat="1" ht="24.15" customHeight="1">
      <c r="A376" s="39"/>
      <c r="B376" s="165"/>
      <c r="C376" s="200" t="s">
        <v>485</v>
      </c>
      <c r="D376" s="200" t="s">
        <v>147</v>
      </c>
      <c r="E376" s="201" t="s">
        <v>486</v>
      </c>
      <c r="F376" s="202" t="s">
        <v>487</v>
      </c>
      <c r="G376" s="203" t="s">
        <v>135</v>
      </c>
      <c r="H376" s="204">
        <v>119.49</v>
      </c>
      <c r="I376" s="205"/>
      <c r="J376" s="206">
        <f>ROUND(I376*H376,2)</f>
        <v>0</v>
      </c>
      <c r="K376" s="202" t="s">
        <v>136</v>
      </c>
      <c r="L376" s="207"/>
      <c r="M376" s="208" t="s">
        <v>3</v>
      </c>
      <c r="N376" s="209" t="s">
        <v>43</v>
      </c>
      <c r="O376" s="73"/>
      <c r="P376" s="175">
        <f>O376*H376</f>
        <v>0</v>
      </c>
      <c r="Q376" s="175">
        <v>0.0060000000000000001</v>
      </c>
      <c r="R376" s="175">
        <f>Q376*H376</f>
        <v>0.71694000000000002</v>
      </c>
      <c r="S376" s="175">
        <v>0</v>
      </c>
      <c r="T376" s="176">
        <f>S376*H376</f>
        <v>0</v>
      </c>
      <c r="U376" s="39"/>
      <c r="V376" s="39"/>
      <c r="W376" s="39"/>
      <c r="X376" s="39"/>
      <c r="Y376" s="39"/>
      <c r="Z376" s="39"/>
      <c r="AA376" s="39"/>
      <c r="AB376" s="39"/>
      <c r="AC376" s="39"/>
      <c r="AD376" s="39"/>
      <c r="AE376" s="39"/>
      <c r="AR376" s="177" t="s">
        <v>320</v>
      </c>
      <c r="AT376" s="177" t="s">
        <v>147</v>
      </c>
      <c r="AU376" s="177" t="s">
        <v>79</v>
      </c>
      <c r="AY376" s="20" t="s">
        <v>129</v>
      </c>
      <c r="BE376" s="178">
        <f>IF(N376="základní",J376,0)</f>
        <v>0</v>
      </c>
      <c r="BF376" s="178">
        <f>IF(N376="snížená",J376,0)</f>
        <v>0</v>
      </c>
      <c r="BG376" s="178">
        <f>IF(N376="zákl. přenesená",J376,0)</f>
        <v>0</v>
      </c>
      <c r="BH376" s="178">
        <f>IF(N376="sníž. přenesená",J376,0)</f>
        <v>0</v>
      </c>
      <c r="BI376" s="178">
        <f>IF(N376="nulová",J376,0)</f>
        <v>0</v>
      </c>
      <c r="BJ376" s="20" t="s">
        <v>79</v>
      </c>
      <c r="BK376" s="178">
        <f>ROUND(I376*H376,2)</f>
        <v>0</v>
      </c>
      <c r="BL376" s="20" t="s">
        <v>219</v>
      </c>
      <c r="BM376" s="177" t="s">
        <v>488</v>
      </c>
    </row>
    <row r="377" s="14" customFormat="1">
      <c r="A377" s="14"/>
      <c r="B377" s="192"/>
      <c r="C377" s="14"/>
      <c r="D377" s="185" t="s">
        <v>144</v>
      </c>
      <c r="E377" s="14"/>
      <c r="F377" s="194" t="s">
        <v>484</v>
      </c>
      <c r="G377" s="14"/>
      <c r="H377" s="195">
        <v>119.49</v>
      </c>
      <c r="I377" s="196"/>
      <c r="J377" s="14"/>
      <c r="K377" s="14"/>
      <c r="L377" s="192"/>
      <c r="M377" s="197"/>
      <c r="N377" s="198"/>
      <c r="O377" s="198"/>
      <c r="P377" s="198"/>
      <c r="Q377" s="198"/>
      <c r="R377" s="198"/>
      <c r="S377" s="198"/>
      <c r="T377" s="199"/>
      <c r="U377" s="14"/>
      <c r="V377" s="14"/>
      <c r="W377" s="14"/>
      <c r="X377" s="14"/>
      <c r="Y377" s="14"/>
      <c r="Z377" s="14"/>
      <c r="AA377" s="14"/>
      <c r="AB377" s="14"/>
      <c r="AC377" s="14"/>
      <c r="AD377" s="14"/>
      <c r="AE377" s="14"/>
      <c r="AT377" s="193" t="s">
        <v>144</v>
      </c>
      <c r="AU377" s="193" t="s">
        <v>79</v>
      </c>
      <c r="AV377" s="14" t="s">
        <v>79</v>
      </c>
      <c r="AW377" s="14" t="s">
        <v>4</v>
      </c>
      <c r="AX377" s="14" t="s">
        <v>15</v>
      </c>
      <c r="AY377" s="193" t="s">
        <v>129</v>
      </c>
    </row>
    <row r="378" s="2" customFormat="1" ht="33" customHeight="1">
      <c r="A378" s="39"/>
      <c r="B378" s="165"/>
      <c r="C378" s="166" t="s">
        <v>489</v>
      </c>
      <c r="D378" s="166" t="s">
        <v>132</v>
      </c>
      <c r="E378" s="167" t="s">
        <v>490</v>
      </c>
      <c r="F378" s="168" t="s">
        <v>491</v>
      </c>
      <c r="G378" s="169" t="s">
        <v>135</v>
      </c>
      <c r="H378" s="170">
        <v>7.7000000000000002</v>
      </c>
      <c r="I378" s="171"/>
      <c r="J378" s="172">
        <f>ROUND(I378*H378,2)</f>
        <v>0</v>
      </c>
      <c r="K378" s="168" t="s">
        <v>136</v>
      </c>
      <c r="L378" s="40"/>
      <c r="M378" s="173" t="s">
        <v>3</v>
      </c>
      <c r="N378" s="174" t="s">
        <v>43</v>
      </c>
      <c r="O378" s="73"/>
      <c r="P378" s="175">
        <f>O378*H378</f>
        <v>0</v>
      </c>
      <c r="Q378" s="175">
        <v>0.00058</v>
      </c>
      <c r="R378" s="175">
        <f>Q378*H378</f>
        <v>0.0044660000000000004</v>
      </c>
      <c r="S378" s="175">
        <v>0</v>
      </c>
      <c r="T378" s="176">
        <f>S378*H378</f>
        <v>0</v>
      </c>
      <c r="U378" s="39"/>
      <c r="V378" s="39"/>
      <c r="W378" s="39"/>
      <c r="X378" s="39"/>
      <c r="Y378" s="39"/>
      <c r="Z378" s="39"/>
      <c r="AA378" s="39"/>
      <c r="AB378" s="39"/>
      <c r="AC378" s="39"/>
      <c r="AD378" s="39"/>
      <c r="AE378" s="39"/>
      <c r="AR378" s="177" t="s">
        <v>219</v>
      </c>
      <c r="AT378" s="177" t="s">
        <v>132</v>
      </c>
      <c r="AU378" s="177" t="s">
        <v>79</v>
      </c>
      <c r="AY378" s="20" t="s">
        <v>129</v>
      </c>
      <c r="BE378" s="178">
        <f>IF(N378="základní",J378,0)</f>
        <v>0</v>
      </c>
      <c r="BF378" s="178">
        <f>IF(N378="snížená",J378,0)</f>
        <v>0</v>
      </c>
      <c r="BG378" s="178">
        <f>IF(N378="zákl. přenesená",J378,0)</f>
        <v>0</v>
      </c>
      <c r="BH378" s="178">
        <f>IF(N378="sníž. přenesená",J378,0)</f>
        <v>0</v>
      </c>
      <c r="BI378" s="178">
        <f>IF(N378="nulová",J378,0)</f>
        <v>0</v>
      </c>
      <c r="BJ378" s="20" t="s">
        <v>79</v>
      </c>
      <c r="BK378" s="178">
        <f>ROUND(I378*H378,2)</f>
        <v>0</v>
      </c>
      <c r="BL378" s="20" t="s">
        <v>219</v>
      </c>
      <c r="BM378" s="177" t="s">
        <v>492</v>
      </c>
    </row>
    <row r="379" s="2" customFormat="1">
      <c r="A379" s="39"/>
      <c r="B379" s="40"/>
      <c r="C379" s="39"/>
      <c r="D379" s="179" t="s">
        <v>138</v>
      </c>
      <c r="E379" s="39"/>
      <c r="F379" s="180" t="s">
        <v>493</v>
      </c>
      <c r="G379" s="39"/>
      <c r="H379" s="39"/>
      <c r="I379" s="181"/>
      <c r="J379" s="39"/>
      <c r="K379" s="39"/>
      <c r="L379" s="40"/>
      <c r="M379" s="182"/>
      <c r="N379" s="183"/>
      <c r="O379" s="73"/>
      <c r="P379" s="73"/>
      <c r="Q379" s="73"/>
      <c r="R379" s="73"/>
      <c r="S379" s="73"/>
      <c r="T379" s="74"/>
      <c r="U379" s="39"/>
      <c r="V379" s="39"/>
      <c r="W379" s="39"/>
      <c r="X379" s="39"/>
      <c r="Y379" s="39"/>
      <c r="Z379" s="39"/>
      <c r="AA379" s="39"/>
      <c r="AB379" s="39"/>
      <c r="AC379" s="39"/>
      <c r="AD379" s="39"/>
      <c r="AE379" s="39"/>
      <c r="AT379" s="20" t="s">
        <v>138</v>
      </c>
      <c r="AU379" s="20" t="s">
        <v>79</v>
      </c>
    </row>
    <row r="380" s="13" customFormat="1">
      <c r="A380" s="13"/>
      <c r="B380" s="184"/>
      <c r="C380" s="13"/>
      <c r="D380" s="185" t="s">
        <v>144</v>
      </c>
      <c r="E380" s="186" t="s">
        <v>3</v>
      </c>
      <c r="F380" s="187" t="s">
        <v>314</v>
      </c>
      <c r="G380" s="13"/>
      <c r="H380" s="186" t="s">
        <v>3</v>
      </c>
      <c r="I380" s="188"/>
      <c r="J380" s="13"/>
      <c r="K380" s="13"/>
      <c r="L380" s="184"/>
      <c r="M380" s="189"/>
      <c r="N380" s="190"/>
      <c r="O380" s="190"/>
      <c r="P380" s="190"/>
      <c r="Q380" s="190"/>
      <c r="R380" s="190"/>
      <c r="S380" s="190"/>
      <c r="T380" s="191"/>
      <c r="U380" s="13"/>
      <c r="V380" s="13"/>
      <c r="W380" s="13"/>
      <c r="X380" s="13"/>
      <c r="Y380" s="13"/>
      <c r="Z380" s="13"/>
      <c r="AA380" s="13"/>
      <c r="AB380" s="13"/>
      <c r="AC380" s="13"/>
      <c r="AD380" s="13"/>
      <c r="AE380" s="13"/>
      <c r="AT380" s="186" t="s">
        <v>144</v>
      </c>
      <c r="AU380" s="186" t="s">
        <v>79</v>
      </c>
      <c r="AV380" s="13" t="s">
        <v>15</v>
      </c>
      <c r="AW380" s="13" t="s">
        <v>33</v>
      </c>
      <c r="AX380" s="13" t="s">
        <v>71</v>
      </c>
      <c r="AY380" s="186" t="s">
        <v>129</v>
      </c>
    </row>
    <row r="381" s="14" customFormat="1">
      <c r="A381" s="14"/>
      <c r="B381" s="192"/>
      <c r="C381" s="14"/>
      <c r="D381" s="185" t="s">
        <v>144</v>
      </c>
      <c r="E381" s="193" t="s">
        <v>3</v>
      </c>
      <c r="F381" s="194" t="s">
        <v>315</v>
      </c>
      <c r="G381" s="14"/>
      <c r="H381" s="195">
        <v>1.7</v>
      </c>
      <c r="I381" s="196"/>
      <c r="J381" s="14"/>
      <c r="K381" s="14"/>
      <c r="L381" s="192"/>
      <c r="M381" s="197"/>
      <c r="N381" s="198"/>
      <c r="O381" s="198"/>
      <c r="P381" s="198"/>
      <c r="Q381" s="198"/>
      <c r="R381" s="198"/>
      <c r="S381" s="198"/>
      <c r="T381" s="199"/>
      <c r="U381" s="14"/>
      <c r="V381" s="14"/>
      <c r="W381" s="14"/>
      <c r="X381" s="14"/>
      <c r="Y381" s="14"/>
      <c r="Z381" s="14"/>
      <c r="AA381" s="14"/>
      <c r="AB381" s="14"/>
      <c r="AC381" s="14"/>
      <c r="AD381" s="14"/>
      <c r="AE381" s="14"/>
      <c r="AT381" s="193" t="s">
        <v>144</v>
      </c>
      <c r="AU381" s="193" t="s">
        <v>79</v>
      </c>
      <c r="AV381" s="14" t="s">
        <v>79</v>
      </c>
      <c r="AW381" s="14" t="s">
        <v>33</v>
      </c>
      <c r="AX381" s="14" t="s">
        <v>71</v>
      </c>
      <c r="AY381" s="193" t="s">
        <v>129</v>
      </c>
    </row>
    <row r="382" s="13" customFormat="1">
      <c r="A382" s="13"/>
      <c r="B382" s="184"/>
      <c r="C382" s="13"/>
      <c r="D382" s="185" t="s">
        <v>144</v>
      </c>
      <c r="E382" s="186" t="s">
        <v>3</v>
      </c>
      <c r="F382" s="187" t="s">
        <v>317</v>
      </c>
      <c r="G382" s="13"/>
      <c r="H382" s="186" t="s">
        <v>3</v>
      </c>
      <c r="I382" s="188"/>
      <c r="J382" s="13"/>
      <c r="K382" s="13"/>
      <c r="L382" s="184"/>
      <c r="M382" s="189"/>
      <c r="N382" s="190"/>
      <c r="O382" s="190"/>
      <c r="P382" s="190"/>
      <c r="Q382" s="190"/>
      <c r="R382" s="190"/>
      <c r="S382" s="190"/>
      <c r="T382" s="191"/>
      <c r="U382" s="13"/>
      <c r="V382" s="13"/>
      <c r="W382" s="13"/>
      <c r="X382" s="13"/>
      <c r="Y382" s="13"/>
      <c r="Z382" s="13"/>
      <c r="AA382" s="13"/>
      <c r="AB382" s="13"/>
      <c r="AC382" s="13"/>
      <c r="AD382" s="13"/>
      <c r="AE382" s="13"/>
      <c r="AT382" s="186" t="s">
        <v>144</v>
      </c>
      <c r="AU382" s="186" t="s">
        <v>79</v>
      </c>
      <c r="AV382" s="13" t="s">
        <v>15</v>
      </c>
      <c r="AW382" s="13" t="s">
        <v>33</v>
      </c>
      <c r="AX382" s="13" t="s">
        <v>71</v>
      </c>
      <c r="AY382" s="186" t="s">
        <v>129</v>
      </c>
    </row>
    <row r="383" s="14" customFormat="1">
      <c r="A383" s="14"/>
      <c r="B383" s="192"/>
      <c r="C383" s="14"/>
      <c r="D383" s="185" t="s">
        <v>144</v>
      </c>
      <c r="E383" s="193" t="s">
        <v>3</v>
      </c>
      <c r="F383" s="194" t="s">
        <v>318</v>
      </c>
      <c r="G383" s="14"/>
      <c r="H383" s="195">
        <v>6</v>
      </c>
      <c r="I383" s="196"/>
      <c r="J383" s="14"/>
      <c r="K383" s="14"/>
      <c r="L383" s="192"/>
      <c r="M383" s="197"/>
      <c r="N383" s="198"/>
      <c r="O383" s="198"/>
      <c r="P383" s="198"/>
      <c r="Q383" s="198"/>
      <c r="R383" s="198"/>
      <c r="S383" s="198"/>
      <c r="T383" s="199"/>
      <c r="U383" s="14"/>
      <c r="V383" s="14"/>
      <c r="W383" s="14"/>
      <c r="X383" s="14"/>
      <c r="Y383" s="14"/>
      <c r="Z383" s="14"/>
      <c r="AA383" s="14"/>
      <c r="AB383" s="14"/>
      <c r="AC383" s="14"/>
      <c r="AD383" s="14"/>
      <c r="AE383" s="14"/>
      <c r="AT383" s="193" t="s">
        <v>144</v>
      </c>
      <c r="AU383" s="193" t="s">
        <v>79</v>
      </c>
      <c r="AV383" s="14" t="s">
        <v>79</v>
      </c>
      <c r="AW383" s="14" t="s">
        <v>33</v>
      </c>
      <c r="AX383" s="14" t="s">
        <v>71</v>
      </c>
      <c r="AY383" s="193" t="s">
        <v>129</v>
      </c>
    </row>
    <row r="384" s="15" customFormat="1">
      <c r="A384" s="15"/>
      <c r="B384" s="210"/>
      <c r="C384" s="15"/>
      <c r="D384" s="185" t="s">
        <v>144</v>
      </c>
      <c r="E384" s="211" t="s">
        <v>3</v>
      </c>
      <c r="F384" s="212" t="s">
        <v>319</v>
      </c>
      <c r="G384" s="15"/>
      <c r="H384" s="213">
        <v>7.7000000000000002</v>
      </c>
      <c r="I384" s="214"/>
      <c r="J384" s="15"/>
      <c r="K384" s="15"/>
      <c r="L384" s="210"/>
      <c r="M384" s="215"/>
      <c r="N384" s="216"/>
      <c r="O384" s="216"/>
      <c r="P384" s="216"/>
      <c r="Q384" s="216"/>
      <c r="R384" s="216"/>
      <c r="S384" s="216"/>
      <c r="T384" s="217"/>
      <c r="U384" s="15"/>
      <c r="V384" s="15"/>
      <c r="W384" s="15"/>
      <c r="X384" s="15"/>
      <c r="Y384" s="15"/>
      <c r="Z384" s="15"/>
      <c r="AA384" s="15"/>
      <c r="AB384" s="15"/>
      <c r="AC384" s="15"/>
      <c r="AD384" s="15"/>
      <c r="AE384" s="15"/>
      <c r="AT384" s="211" t="s">
        <v>144</v>
      </c>
      <c r="AU384" s="211" t="s">
        <v>79</v>
      </c>
      <c r="AV384" s="15" t="s">
        <v>85</v>
      </c>
      <c r="AW384" s="15" t="s">
        <v>33</v>
      </c>
      <c r="AX384" s="15" t="s">
        <v>15</v>
      </c>
      <c r="AY384" s="211" t="s">
        <v>129</v>
      </c>
    </row>
    <row r="385" s="2" customFormat="1" ht="16.5" customHeight="1">
      <c r="A385" s="39"/>
      <c r="B385" s="165"/>
      <c r="C385" s="200" t="s">
        <v>494</v>
      </c>
      <c r="D385" s="200" t="s">
        <v>147</v>
      </c>
      <c r="E385" s="201" t="s">
        <v>495</v>
      </c>
      <c r="F385" s="202" t="s">
        <v>496</v>
      </c>
      <c r="G385" s="203" t="s">
        <v>497</v>
      </c>
      <c r="H385" s="204">
        <v>0.629</v>
      </c>
      <c r="I385" s="205"/>
      <c r="J385" s="206">
        <f>ROUND(I385*H385,2)</f>
        <v>0</v>
      </c>
      <c r="K385" s="202" t="s">
        <v>136</v>
      </c>
      <c r="L385" s="207"/>
      <c r="M385" s="208" t="s">
        <v>3</v>
      </c>
      <c r="N385" s="209" t="s">
        <v>43</v>
      </c>
      <c r="O385" s="73"/>
      <c r="P385" s="175">
        <f>O385*H385</f>
        <v>0</v>
      </c>
      <c r="Q385" s="175">
        <v>0.025000000000000001</v>
      </c>
      <c r="R385" s="175">
        <f>Q385*H385</f>
        <v>0.015724999999999999</v>
      </c>
      <c r="S385" s="175">
        <v>0</v>
      </c>
      <c r="T385" s="176">
        <f>S385*H385</f>
        <v>0</v>
      </c>
      <c r="U385" s="39"/>
      <c r="V385" s="39"/>
      <c r="W385" s="39"/>
      <c r="X385" s="39"/>
      <c r="Y385" s="39"/>
      <c r="Z385" s="39"/>
      <c r="AA385" s="39"/>
      <c r="AB385" s="39"/>
      <c r="AC385" s="39"/>
      <c r="AD385" s="39"/>
      <c r="AE385" s="39"/>
      <c r="AR385" s="177" t="s">
        <v>320</v>
      </c>
      <c r="AT385" s="177" t="s">
        <v>147</v>
      </c>
      <c r="AU385" s="177" t="s">
        <v>79</v>
      </c>
      <c r="AY385" s="20" t="s">
        <v>129</v>
      </c>
      <c r="BE385" s="178">
        <f>IF(N385="základní",J385,0)</f>
        <v>0</v>
      </c>
      <c r="BF385" s="178">
        <f>IF(N385="snížená",J385,0)</f>
        <v>0</v>
      </c>
      <c r="BG385" s="178">
        <f>IF(N385="zákl. přenesená",J385,0)</f>
        <v>0</v>
      </c>
      <c r="BH385" s="178">
        <f>IF(N385="sníž. přenesená",J385,0)</f>
        <v>0</v>
      </c>
      <c r="BI385" s="178">
        <f>IF(N385="nulová",J385,0)</f>
        <v>0</v>
      </c>
      <c r="BJ385" s="20" t="s">
        <v>79</v>
      </c>
      <c r="BK385" s="178">
        <f>ROUND(I385*H385,2)</f>
        <v>0</v>
      </c>
      <c r="BL385" s="20" t="s">
        <v>219</v>
      </c>
      <c r="BM385" s="177" t="s">
        <v>498</v>
      </c>
    </row>
    <row r="386" s="13" customFormat="1">
      <c r="A386" s="13"/>
      <c r="B386" s="184"/>
      <c r="C386" s="13"/>
      <c r="D386" s="185" t="s">
        <v>144</v>
      </c>
      <c r="E386" s="186" t="s">
        <v>3</v>
      </c>
      <c r="F386" s="187" t="s">
        <v>314</v>
      </c>
      <c r="G386" s="13"/>
      <c r="H386" s="186" t="s">
        <v>3</v>
      </c>
      <c r="I386" s="188"/>
      <c r="J386" s="13"/>
      <c r="K386" s="13"/>
      <c r="L386" s="184"/>
      <c r="M386" s="189"/>
      <c r="N386" s="190"/>
      <c r="O386" s="190"/>
      <c r="P386" s="190"/>
      <c r="Q386" s="190"/>
      <c r="R386" s="190"/>
      <c r="S386" s="190"/>
      <c r="T386" s="191"/>
      <c r="U386" s="13"/>
      <c r="V386" s="13"/>
      <c r="W386" s="13"/>
      <c r="X386" s="13"/>
      <c r="Y386" s="13"/>
      <c r="Z386" s="13"/>
      <c r="AA386" s="13"/>
      <c r="AB386" s="13"/>
      <c r="AC386" s="13"/>
      <c r="AD386" s="13"/>
      <c r="AE386" s="13"/>
      <c r="AT386" s="186" t="s">
        <v>144</v>
      </c>
      <c r="AU386" s="186" t="s">
        <v>79</v>
      </c>
      <c r="AV386" s="13" t="s">
        <v>15</v>
      </c>
      <c r="AW386" s="13" t="s">
        <v>33</v>
      </c>
      <c r="AX386" s="13" t="s">
        <v>71</v>
      </c>
      <c r="AY386" s="186" t="s">
        <v>129</v>
      </c>
    </row>
    <row r="387" s="14" customFormat="1">
      <c r="A387" s="14"/>
      <c r="B387" s="192"/>
      <c r="C387" s="14"/>
      <c r="D387" s="185" t="s">
        <v>144</v>
      </c>
      <c r="E387" s="193" t="s">
        <v>3</v>
      </c>
      <c r="F387" s="194" t="s">
        <v>499</v>
      </c>
      <c r="G387" s="14"/>
      <c r="H387" s="195">
        <v>0.119</v>
      </c>
      <c r="I387" s="196"/>
      <c r="J387" s="14"/>
      <c r="K387" s="14"/>
      <c r="L387" s="192"/>
      <c r="M387" s="197"/>
      <c r="N387" s="198"/>
      <c r="O387" s="198"/>
      <c r="P387" s="198"/>
      <c r="Q387" s="198"/>
      <c r="R387" s="198"/>
      <c r="S387" s="198"/>
      <c r="T387" s="199"/>
      <c r="U387" s="14"/>
      <c r="V387" s="14"/>
      <c r="W387" s="14"/>
      <c r="X387" s="14"/>
      <c r="Y387" s="14"/>
      <c r="Z387" s="14"/>
      <c r="AA387" s="14"/>
      <c r="AB387" s="14"/>
      <c r="AC387" s="14"/>
      <c r="AD387" s="14"/>
      <c r="AE387" s="14"/>
      <c r="AT387" s="193" t="s">
        <v>144</v>
      </c>
      <c r="AU387" s="193" t="s">
        <v>79</v>
      </c>
      <c r="AV387" s="14" t="s">
        <v>79</v>
      </c>
      <c r="AW387" s="14" t="s">
        <v>33</v>
      </c>
      <c r="AX387" s="14" t="s">
        <v>71</v>
      </c>
      <c r="AY387" s="193" t="s">
        <v>129</v>
      </c>
    </row>
    <row r="388" s="13" customFormat="1">
      <c r="A388" s="13"/>
      <c r="B388" s="184"/>
      <c r="C388" s="13"/>
      <c r="D388" s="185" t="s">
        <v>144</v>
      </c>
      <c r="E388" s="186" t="s">
        <v>3</v>
      </c>
      <c r="F388" s="187" t="s">
        <v>317</v>
      </c>
      <c r="G388" s="13"/>
      <c r="H388" s="186" t="s">
        <v>3</v>
      </c>
      <c r="I388" s="188"/>
      <c r="J388" s="13"/>
      <c r="K388" s="13"/>
      <c r="L388" s="184"/>
      <c r="M388" s="189"/>
      <c r="N388" s="190"/>
      <c r="O388" s="190"/>
      <c r="P388" s="190"/>
      <c r="Q388" s="190"/>
      <c r="R388" s="190"/>
      <c r="S388" s="190"/>
      <c r="T388" s="191"/>
      <c r="U388" s="13"/>
      <c r="V388" s="13"/>
      <c r="W388" s="13"/>
      <c r="X388" s="13"/>
      <c r="Y388" s="13"/>
      <c r="Z388" s="13"/>
      <c r="AA388" s="13"/>
      <c r="AB388" s="13"/>
      <c r="AC388" s="13"/>
      <c r="AD388" s="13"/>
      <c r="AE388" s="13"/>
      <c r="AT388" s="186" t="s">
        <v>144</v>
      </c>
      <c r="AU388" s="186" t="s">
        <v>79</v>
      </c>
      <c r="AV388" s="13" t="s">
        <v>15</v>
      </c>
      <c r="AW388" s="13" t="s">
        <v>33</v>
      </c>
      <c r="AX388" s="13" t="s">
        <v>71</v>
      </c>
      <c r="AY388" s="186" t="s">
        <v>129</v>
      </c>
    </row>
    <row r="389" s="14" customFormat="1">
      <c r="A389" s="14"/>
      <c r="B389" s="192"/>
      <c r="C389" s="14"/>
      <c r="D389" s="185" t="s">
        <v>144</v>
      </c>
      <c r="E389" s="193" t="s">
        <v>3</v>
      </c>
      <c r="F389" s="194" t="s">
        <v>500</v>
      </c>
      <c r="G389" s="14"/>
      <c r="H389" s="195">
        <v>0.47999999999999998</v>
      </c>
      <c r="I389" s="196"/>
      <c r="J389" s="14"/>
      <c r="K389" s="14"/>
      <c r="L389" s="192"/>
      <c r="M389" s="197"/>
      <c r="N389" s="198"/>
      <c r="O389" s="198"/>
      <c r="P389" s="198"/>
      <c r="Q389" s="198"/>
      <c r="R389" s="198"/>
      <c r="S389" s="198"/>
      <c r="T389" s="199"/>
      <c r="U389" s="14"/>
      <c r="V389" s="14"/>
      <c r="W389" s="14"/>
      <c r="X389" s="14"/>
      <c r="Y389" s="14"/>
      <c r="Z389" s="14"/>
      <c r="AA389" s="14"/>
      <c r="AB389" s="14"/>
      <c r="AC389" s="14"/>
      <c r="AD389" s="14"/>
      <c r="AE389" s="14"/>
      <c r="AT389" s="193" t="s">
        <v>144</v>
      </c>
      <c r="AU389" s="193" t="s">
        <v>79</v>
      </c>
      <c r="AV389" s="14" t="s">
        <v>79</v>
      </c>
      <c r="AW389" s="14" t="s">
        <v>33</v>
      </c>
      <c r="AX389" s="14" t="s">
        <v>71</v>
      </c>
      <c r="AY389" s="193" t="s">
        <v>129</v>
      </c>
    </row>
    <row r="390" s="15" customFormat="1">
      <c r="A390" s="15"/>
      <c r="B390" s="210"/>
      <c r="C390" s="15"/>
      <c r="D390" s="185" t="s">
        <v>144</v>
      </c>
      <c r="E390" s="211" t="s">
        <v>3</v>
      </c>
      <c r="F390" s="212" t="s">
        <v>319</v>
      </c>
      <c r="G390" s="15"/>
      <c r="H390" s="213">
        <v>0.59899999999999998</v>
      </c>
      <c r="I390" s="214"/>
      <c r="J390" s="15"/>
      <c r="K390" s="15"/>
      <c r="L390" s="210"/>
      <c r="M390" s="215"/>
      <c r="N390" s="216"/>
      <c r="O390" s="216"/>
      <c r="P390" s="216"/>
      <c r="Q390" s="216"/>
      <c r="R390" s="216"/>
      <c r="S390" s="216"/>
      <c r="T390" s="217"/>
      <c r="U390" s="15"/>
      <c r="V390" s="15"/>
      <c r="W390" s="15"/>
      <c r="X390" s="15"/>
      <c r="Y390" s="15"/>
      <c r="Z390" s="15"/>
      <c r="AA390" s="15"/>
      <c r="AB390" s="15"/>
      <c r="AC390" s="15"/>
      <c r="AD390" s="15"/>
      <c r="AE390" s="15"/>
      <c r="AT390" s="211" t="s">
        <v>144</v>
      </c>
      <c r="AU390" s="211" t="s">
        <v>79</v>
      </c>
      <c r="AV390" s="15" t="s">
        <v>85</v>
      </c>
      <c r="AW390" s="15" t="s">
        <v>33</v>
      </c>
      <c r="AX390" s="15" t="s">
        <v>15</v>
      </c>
      <c r="AY390" s="211" t="s">
        <v>129</v>
      </c>
    </row>
    <row r="391" s="14" customFormat="1">
      <c r="A391" s="14"/>
      <c r="B391" s="192"/>
      <c r="C391" s="14"/>
      <c r="D391" s="185" t="s">
        <v>144</v>
      </c>
      <c r="E391" s="14"/>
      <c r="F391" s="194" t="s">
        <v>501</v>
      </c>
      <c r="G391" s="14"/>
      <c r="H391" s="195">
        <v>0.629</v>
      </c>
      <c r="I391" s="196"/>
      <c r="J391" s="14"/>
      <c r="K391" s="14"/>
      <c r="L391" s="192"/>
      <c r="M391" s="197"/>
      <c r="N391" s="198"/>
      <c r="O391" s="198"/>
      <c r="P391" s="198"/>
      <c r="Q391" s="198"/>
      <c r="R391" s="198"/>
      <c r="S391" s="198"/>
      <c r="T391" s="199"/>
      <c r="U391" s="14"/>
      <c r="V391" s="14"/>
      <c r="W391" s="14"/>
      <c r="X391" s="14"/>
      <c r="Y391" s="14"/>
      <c r="Z391" s="14"/>
      <c r="AA391" s="14"/>
      <c r="AB391" s="14"/>
      <c r="AC391" s="14"/>
      <c r="AD391" s="14"/>
      <c r="AE391" s="14"/>
      <c r="AT391" s="193" t="s">
        <v>144</v>
      </c>
      <c r="AU391" s="193" t="s">
        <v>79</v>
      </c>
      <c r="AV391" s="14" t="s">
        <v>79</v>
      </c>
      <c r="AW391" s="14" t="s">
        <v>4</v>
      </c>
      <c r="AX391" s="14" t="s">
        <v>15</v>
      </c>
      <c r="AY391" s="193" t="s">
        <v>129</v>
      </c>
    </row>
    <row r="392" s="2" customFormat="1" ht="37.8" customHeight="1">
      <c r="A392" s="39"/>
      <c r="B392" s="165"/>
      <c r="C392" s="166" t="s">
        <v>502</v>
      </c>
      <c r="D392" s="166" t="s">
        <v>132</v>
      </c>
      <c r="E392" s="167" t="s">
        <v>503</v>
      </c>
      <c r="F392" s="168" t="s">
        <v>504</v>
      </c>
      <c r="G392" s="169" t="s">
        <v>505</v>
      </c>
      <c r="H392" s="170">
        <v>19</v>
      </c>
      <c r="I392" s="171"/>
      <c r="J392" s="172">
        <f>ROUND(I392*H392,2)</f>
        <v>0</v>
      </c>
      <c r="K392" s="168" t="s">
        <v>136</v>
      </c>
      <c r="L392" s="40"/>
      <c r="M392" s="173" t="s">
        <v>3</v>
      </c>
      <c r="N392" s="174" t="s">
        <v>43</v>
      </c>
      <c r="O392" s="73"/>
      <c r="P392" s="175">
        <f>O392*H392</f>
        <v>0</v>
      </c>
      <c r="Q392" s="175">
        <v>0.00010000000000000001</v>
      </c>
      <c r="R392" s="175">
        <f>Q392*H392</f>
        <v>0.0019</v>
      </c>
      <c r="S392" s="175">
        <v>0</v>
      </c>
      <c r="T392" s="176">
        <f>S392*H392</f>
        <v>0</v>
      </c>
      <c r="U392" s="39"/>
      <c r="V392" s="39"/>
      <c r="W392" s="39"/>
      <c r="X392" s="39"/>
      <c r="Y392" s="39"/>
      <c r="Z392" s="39"/>
      <c r="AA392" s="39"/>
      <c r="AB392" s="39"/>
      <c r="AC392" s="39"/>
      <c r="AD392" s="39"/>
      <c r="AE392" s="39"/>
      <c r="AR392" s="177" t="s">
        <v>219</v>
      </c>
      <c r="AT392" s="177" t="s">
        <v>132</v>
      </c>
      <c r="AU392" s="177" t="s">
        <v>79</v>
      </c>
      <c r="AY392" s="20" t="s">
        <v>129</v>
      </c>
      <c r="BE392" s="178">
        <f>IF(N392="základní",J392,0)</f>
        <v>0</v>
      </c>
      <c r="BF392" s="178">
        <f>IF(N392="snížená",J392,0)</f>
        <v>0</v>
      </c>
      <c r="BG392" s="178">
        <f>IF(N392="zákl. přenesená",J392,0)</f>
        <v>0</v>
      </c>
      <c r="BH392" s="178">
        <f>IF(N392="sníž. přenesená",J392,0)</f>
        <v>0</v>
      </c>
      <c r="BI392" s="178">
        <f>IF(N392="nulová",J392,0)</f>
        <v>0</v>
      </c>
      <c r="BJ392" s="20" t="s">
        <v>79</v>
      </c>
      <c r="BK392" s="178">
        <f>ROUND(I392*H392,2)</f>
        <v>0</v>
      </c>
      <c r="BL392" s="20" t="s">
        <v>219</v>
      </c>
      <c r="BM392" s="177" t="s">
        <v>506</v>
      </c>
    </row>
    <row r="393" s="2" customFormat="1">
      <c r="A393" s="39"/>
      <c r="B393" s="40"/>
      <c r="C393" s="39"/>
      <c r="D393" s="179" t="s">
        <v>138</v>
      </c>
      <c r="E393" s="39"/>
      <c r="F393" s="180" t="s">
        <v>507</v>
      </c>
      <c r="G393" s="39"/>
      <c r="H393" s="39"/>
      <c r="I393" s="181"/>
      <c r="J393" s="39"/>
      <c r="K393" s="39"/>
      <c r="L393" s="40"/>
      <c r="M393" s="182"/>
      <c r="N393" s="183"/>
      <c r="O393" s="73"/>
      <c r="P393" s="73"/>
      <c r="Q393" s="73"/>
      <c r="R393" s="73"/>
      <c r="S393" s="73"/>
      <c r="T393" s="74"/>
      <c r="U393" s="39"/>
      <c r="V393" s="39"/>
      <c r="W393" s="39"/>
      <c r="X393" s="39"/>
      <c r="Y393" s="39"/>
      <c r="Z393" s="39"/>
      <c r="AA393" s="39"/>
      <c r="AB393" s="39"/>
      <c r="AC393" s="39"/>
      <c r="AD393" s="39"/>
      <c r="AE393" s="39"/>
      <c r="AT393" s="20" t="s">
        <v>138</v>
      </c>
      <c r="AU393" s="20" t="s">
        <v>79</v>
      </c>
    </row>
    <row r="394" s="13" customFormat="1">
      <c r="A394" s="13"/>
      <c r="B394" s="184"/>
      <c r="C394" s="13"/>
      <c r="D394" s="185" t="s">
        <v>144</v>
      </c>
      <c r="E394" s="186" t="s">
        <v>3</v>
      </c>
      <c r="F394" s="187" t="s">
        <v>312</v>
      </c>
      <c r="G394" s="13"/>
      <c r="H394" s="186" t="s">
        <v>3</v>
      </c>
      <c r="I394" s="188"/>
      <c r="J394" s="13"/>
      <c r="K394" s="13"/>
      <c r="L394" s="184"/>
      <c r="M394" s="189"/>
      <c r="N394" s="190"/>
      <c r="O394" s="190"/>
      <c r="P394" s="190"/>
      <c r="Q394" s="190"/>
      <c r="R394" s="190"/>
      <c r="S394" s="190"/>
      <c r="T394" s="191"/>
      <c r="U394" s="13"/>
      <c r="V394" s="13"/>
      <c r="W394" s="13"/>
      <c r="X394" s="13"/>
      <c r="Y394" s="13"/>
      <c r="Z394" s="13"/>
      <c r="AA394" s="13"/>
      <c r="AB394" s="13"/>
      <c r="AC394" s="13"/>
      <c r="AD394" s="13"/>
      <c r="AE394" s="13"/>
      <c r="AT394" s="186" t="s">
        <v>144</v>
      </c>
      <c r="AU394" s="186" t="s">
        <v>79</v>
      </c>
      <c r="AV394" s="13" t="s">
        <v>15</v>
      </c>
      <c r="AW394" s="13" t="s">
        <v>33</v>
      </c>
      <c r="AX394" s="13" t="s">
        <v>71</v>
      </c>
      <c r="AY394" s="186" t="s">
        <v>129</v>
      </c>
    </row>
    <row r="395" s="14" customFormat="1">
      <c r="A395" s="14"/>
      <c r="B395" s="192"/>
      <c r="C395" s="14"/>
      <c r="D395" s="185" t="s">
        <v>144</v>
      </c>
      <c r="E395" s="193" t="s">
        <v>3</v>
      </c>
      <c r="F395" s="194" t="s">
        <v>508</v>
      </c>
      <c r="G395" s="14"/>
      <c r="H395" s="195">
        <v>19</v>
      </c>
      <c r="I395" s="196"/>
      <c r="J395" s="14"/>
      <c r="K395" s="14"/>
      <c r="L395" s="192"/>
      <c r="M395" s="197"/>
      <c r="N395" s="198"/>
      <c r="O395" s="198"/>
      <c r="P395" s="198"/>
      <c r="Q395" s="198"/>
      <c r="R395" s="198"/>
      <c r="S395" s="198"/>
      <c r="T395" s="199"/>
      <c r="U395" s="14"/>
      <c r="V395" s="14"/>
      <c r="W395" s="14"/>
      <c r="X395" s="14"/>
      <c r="Y395" s="14"/>
      <c r="Z395" s="14"/>
      <c r="AA395" s="14"/>
      <c r="AB395" s="14"/>
      <c r="AC395" s="14"/>
      <c r="AD395" s="14"/>
      <c r="AE395" s="14"/>
      <c r="AT395" s="193" t="s">
        <v>144</v>
      </c>
      <c r="AU395" s="193" t="s">
        <v>79</v>
      </c>
      <c r="AV395" s="14" t="s">
        <v>79</v>
      </c>
      <c r="AW395" s="14" t="s">
        <v>33</v>
      </c>
      <c r="AX395" s="14" t="s">
        <v>15</v>
      </c>
      <c r="AY395" s="193" t="s">
        <v>129</v>
      </c>
    </row>
    <row r="396" s="2" customFormat="1" ht="16.5" customHeight="1">
      <c r="A396" s="39"/>
      <c r="B396" s="165"/>
      <c r="C396" s="200" t="s">
        <v>509</v>
      </c>
      <c r="D396" s="200" t="s">
        <v>147</v>
      </c>
      <c r="E396" s="201" t="s">
        <v>495</v>
      </c>
      <c r="F396" s="202" t="s">
        <v>496</v>
      </c>
      <c r="G396" s="203" t="s">
        <v>497</v>
      </c>
      <c r="H396" s="204">
        <v>0.499</v>
      </c>
      <c r="I396" s="205"/>
      <c r="J396" s="206">
        <f>ROUND(I396*H396,2)</f>
        <v>0</v>
      </c>
      <c r="K396" s="202" t="s">
        <v>136</v>
      </c>
      <c r="L396" s="207"/>
      <c r="M396" s="208" t="s">
        <v>3</v>
      </c>
      <c r="N396" s="209" t="s">
        <v>43</v>
      </c>
      <c r="O396" s="73"/>
      <c r="P396" s="175">
        <f>O396*H396</f>
        <v>0</v>
      </c>
      <c r="Q396" s="175">
        <v>0.025000000000000001</v>
      </c>
      <c r="R396" s="175">
        <f>Q396*H396</f>
        <v>0.012475</v>
      </c>
      <c r="S396" s="175">
        <v>0</v>
      </c>
      <c r="T396" s="176">
        <f>S396*H396</f>
        <v>0</v>
      </c>
      <c r="U396" s="39"/>
      <c r="V396" s="39"/>
      <c r="W396" s="39"/>
      <c r="X396" s="39"/>
      <c r="Y396" s="39"/>
      <c r="Z396" s="39"/>
      <c r="AA396" s="39"/>
      <c r="AB396" s="39"/>
      <c r="AC396" s="39"/>
      <c r="AD396" s="39"/>
      <c r="AE396" s="39"/>
      <c r="AR396" s="177" t="s">
        <v>320</v>
      </c>
      <c r="AT396" s="177" t="s">
        <v>147</v>
      </c>
      <c r="AU396" s="177" t="s">
        <v>79</v>
      </c>
      <c r="AY396" s="20" t="s">
        <v>129</v>
      </c>
      <c r="BE396" s="178">
        <f>IF(N396="základní",J396,0)</f>
        <v>0</v>
      </c>
      <c r="BF396" s="178">
        <f>IF(N396="snížená",J396,0)</f>
        <v>0</v>
      </c>
      <c r="BG396" s="178">
        <f>IF(N396="zákl. přenesená",J396,0)</f>
        <v>0</v>
      </c>
      <c r="BH396" s="178">
        <f>IF(N396="sníž. přenesená",J396,0)</f>
        <v>0</v>
      </c>
      <c r="BI396" s="178">
        <f>IF(N396="nulová",J396,0)</f>
        <v>0</v>
      </c>
      <c r="BJ396" s="20" t="s">
        <v>79</v>
      </c>
      <c r="BK396" s="178">
        <f>ROUND(I396*H396,2)</f>
        <v>0</v>
      </c>
      <c r="BL396" s="20" t="s">
        <v>219</v>
      </c>
      <c r="BM396" s="177" t="s">
        <v>510</v>
      </c>
    </row>
    <row r="397" s="14" customFormat="1">
      <c r="A397" s="14"/>
      <c r="B397" s="192"/>
      <c r="C397" s="14"/>
      <c r="D397" s="185" t="s">
        <v>144</v>
      </c>
      <c r="E397" s="193" t="s">
        <v>3</v>
      </c>
      <c r="F397" s="194" t="s">
        <v>511</v>
      </c>
      <c r="G397" s="14"/>
      <c r="H397" s="195">
        <v>0.47499999999999998</v>
      </c>
      <c r="I397" s="196"/>
      <c r="J397" s="14"/>
      <c r="K397" s="14"/>
      <c r="L397" s="192"/>
      <c r="M397" s="197"/>
      <c r="N397" s="198"/>
      <c r="O397" s="198"/>
      <c r="P397" s="198"/>
      <c r="Q397" s="198"/>
      <c r="R397" s="198"/>
      <c r="S397" s="198"/>
      <c r="T397" s="199"/>
      <c r="U397" s="14"/>
      <c r="V397" s="14"/>
      <c r="W397" s="14"/>
      <c r="X397" s="14"/>
      <c r="Y397" s="14"/>
      <c r="Z397" s="14"/>
      <c r="AA397" s="14"/>
      <c r="AB397" s="14"/>
      <c r="AC397" s="14"/>
      <c r="AD397" s="14"/>
      <c r="AE397" s="14"/>
      <c r="AT397" s="193" t="s">
        <v>144</v>
      </c>
      <c r="AU397" s="193" t="s">
        <v>79</v>
      </c>
      <c r="AV397" s="14" t="s">
        <v>79</v>
      </c>
      <c r="AW397" s="14" t="s">
        <v>33</v>
      </c>
      <c r="AX397" s="14" t="s">
        <v>15</v>
      </c>
      <c r="AY397" s="193" t="s">
        <v>129</v>
      </c>
    </row>
    <row r="398" s="14" customFormat="1">
      <c r="A398" s="14"/>
      <c r="B398" s="192"/>
      <c r="C398" s="14"/>
      <c r="D398" s="185" t="s">
        <v>144</v>
      </c>
      <c r="E398" s="14"/>
      <c r="F398" s="194" t="s">
        <v>512</v>
      </c>
      <c r="G398" s="14"/>
      <c r="H398" s="195">
        <v>0.499</v>
      </c>
      <c r="I398" s="196"/>
      <c r="J398" s="14"/>
      <c r="K398" s="14"/>
      <c r="L398" s="192"/>
      <c r="M398" s="197"/>
      <c r="N398" s="198"/>
      <c r="O398" s="198"/>
      <c r="P398" s="198"/>
      <c r="Q398" s="198"/>
      <c r="R398" s="198"/>
      <c r="S398" s="198"/>
      <c r="T398" s="199"/>
      <c r="U398" s="14"/>
      <c r="V398" s="14"/>
      <c r="W398" s="14"/>
      <c r="X398" s="14"/>
      <c r="Y398" s="14"/>
      <c r="Z398" s="14"/>
      <c r="AA398" s="14"/>
      <c r="AB398" s="14"/>
      <c r="AC398" s="14"/>
      <c r="AD398" s="14"/>
      <c r="AE398" s="14"/>
      <c r="AT398" s="193" t="s">
        <v>144</v>
      </c>
      <c r="AU398" s="193" t="s">
        <v>79</v>
      </c>
      <c r="AV398" s="14" t="s">
        <v>79</v>
      </c>
      <c r="AW398" s="14" t="s">
        <v>4</v>
      </c>
      <c r="AX398" s="14" t="s">
        <v>15</v>
      </c>
      <c r="AY398" s="193" t="s">
        <v>129</v>
      </c>
    </row>
    <row r="399" s="2" customFormat="1" ht="55.5" customHeight="1">
      <c r="A399" s="39"/>
      <c r="B399" s="165"/>
      <c r="C399" s="166" t="s">
        <v>513</v>
      </c>
      <c r="D399" s="166" t="s">
        <v>132</v>
      </c>
      <c r="E399" s="167" t="s">
        <v>514</v>
      </c>
      <c r="F399" s="168" t="s">
        <v>515</v>
      </c>
      <c r="G399" s="169" t="s">
        <v>255</v>
      </c>
      <c r="H399" s="170">
        <v>1.2949999999999999</v>
      </c>
      <c r="I399" s="171"/>
      <c r="J399" s="172">
        <f>ROUND(I399*H399,2)</f>
        <v>0</v>
      </c>
      <c r="K399" s="168" t="s">
        <v>136</v>
      </c>
      <c r="L399" s="40"/>
      <c r="M399" s="173" t="s">
        <v>3</v>
      </c>
      <c r="N399" s="174" t="s">
        <v>43</v>
      </c>
      <c r="O399" s="73"/>
      <c r="P399" s="175">
        <f>O399*H399</f>
        <v>0</v>
      </c>
      <c r="Q399" s="175">
        <v>0</v>
      </c>
      <c r="R399" s="175">
        <f>Q399*H399</f>
        <v>0</v>
      </c>
      <c r="S399" s="175">
        <v>0</v>
      </c>
      <c r="T399" s="176">
        <f>S399*H399</f>
        <v>0</v>
      </c>
      <c r="U399" s="39"/>
      <c r="V399" s="39"/>
      <c r="W399" s="39"/>
      <c r="X399" s="39"/>
      <c r="Y399" s="39"/>
      <c r="Z399" s="39"/>
      <c r="AA399" s="39"/>
      <c r="AB399" s="39"/>
      <c r="AC399" s="39"/>
      <c r="AD399" s="39"/>
      <c r="AE399" s="39"/>
      <c r="AR399" s="177" t="s">
        <v>219</v>
      </c>
      <c r="AT399" s="177" t="s">
        <v>132</v>
      </c>
      <c r="AU399" s="177" t="s">
        <v>79</v>
      </c>
      <c r="AY399" s="20" t="s">
        <v>129</v>
      </c>
      <c r="BE399" s="178">
        <f>IF(N399="základní",J399,0)</f>
        <v>0</v>
      </c>
      <c r="BF399" s="178">
        <f>IF(N399="snížená",J399,0)</f>
        <v>0</v>
      </c>
      <c r="BG399" s="178">
        <f>IF(N399="zákl. přenesená",J399,0)</f>
        <v>0</v>
      </c>
      <c r="BH399" s="178">
        <f>IF(N399="sníž. přenesená",J399,0)</f>
        <v>0</v>
      </c>
      <c r="BI399" s="178">
        <f>IF(N399="nulová",J399,0)</f>
        <v>0</v>
      </c>
      <c r="BJ399" s="20" t="s">
        <v>79</v>
      </c>
      <c r="BK399" s="178">
        <f>ROUND(I399*H399,2)</f>
        <v>0</v>
      </c>
      <c r="BL399" s="20" t="s">
        <v>219</v>
      </c>
      <c r="BM399" s="177" t="s">
        <v>516</v>
      </c>
    </row>
    <row r="400" s="2" customFormat="1">
      <c r="A400" s="39"/>
      <c r="B400" s="40"/>
      <c r="C400" s="39"/>
      <c r="D400" s="179" t="s">
        <v>138</v>
      </c>
      <c r="E400" s="39"/>
      <c r="F400" s="180" t="s">
        <v>517</v>
      </c>
      <c r="G400" s="39"/>
      <c r="H400" s="39"/>
      <c r="I400" s="181"/>
      <c r="J400" s="39"/>
      <c r="K400" s="39"/>
      <c r="L400" s="40"/>
      <c r="M400" s="182"/>
      <c r="N400" s="183"/>
      <c r="O400" s="73"/>
      <c r="P400" s="73"/>
      <c r="Q400" s="73"/>
      <c r="R400" s="73"/>
      <c r="S400" s="73"/>
      <c r="T400" s="74"/>
      <c r="U400" s="39"/>
      <c r="V400" s="39"/>
      <c r="W400" s="39"/>
      <c r="X400" s="39"/>
      <c r="Y400" s="39"/>
      <c r="Z400" s="39"/>
      <c r="AA400" s="39"/>
      <c r="AB400" s="39"/>
      <c r="AC400" s="39"/>
      <c r="AD400" s="39"/>
      <c r="AE400" s="39"/>
      <c r="AT400" s="20" t="s">
        <v>138</v>
      </c>
      <c r="AU400" s="20" t="s">
        <v>79</v>
      </c>
    </row>
    <row r="401" s="12" customFormat="1" ht="22.8" customHeight="1">
      <c r="A401" s="12"/>
      <c r="B401" s="152"/>
      <c r="C401" s="12"/>
      <c r="D401" s="153" t="s">
        <v>70</v>
      </c>
      <c r="E401" s="163" t="s">
        <v>518</v>
      </c>
      <c r="F401" s="163" t="s">
        <v>519</v>
      </c>
      <c r="G401" s="12"/>
      <c r="H401" s="12"/>
      <c r="I401" s="155"/>
      <c r="J401" s="164">
        <f>BK401</f>
        <v>0</v>
      </c>
      <c r="K401" s="12"/>
      <c r="L401" s="152"/>
      <c r="M401" s="157"/>
      <c r="N401" s="158"/>
      <c r="O401" s="158"/>
      <c r="P401" s="159">
        <f>SUM(P402:P404)</f>
        <v>0</v>
      </c>
      <c r="Q401" s="158"/>
      <c r="R401" s="159">
        <f>SUM(R402:R404)</f>
        <v>0</v>
      </c>
      <c r="S401" s="158"/>
      <c r="T401" s="160">
        <f>SUM(T402:T404)</f>
        <v>0</v>
      </c>
      <c r="U401" s="12"/>
      <c r="V401" s="12"/>
      <c r="W401" s="12"/>
      <c r="X401" s="12"/>
      <c r="Y401" s="12"/>
      <c r="Z401" s="12"/>
      <c r="AA401" s="12"/>
      <c r="AB401" s="12"/>
      <c r="AC401" s="12"/>
      <c r="AD401" s="12"/>
      <c r="AE401" s="12"/>
      <c r="AR401" s="153" t="s">
        <v>79</v>
      </c>
      <c r="AT401" s="161" t="s">
        <v>70</v>
      </c>
      <c r="AU401" s="161" t="s">
        <v>15</v>
      </c>
      <c r="AY401" s="153" t="s">
        <v>129</v>
      </c>
      <c r="BK401" s="162">
        <f>SUM(BK402:BK404)</f>
        <v>0</v>
      </c>
    </row>
    <row r="402" s="2" customFormat="1" ht="16.5" customHeight="1">
      <c r="A402" s="39"/>
      <c r="B402" s="165"/>
      <c r="C402" s="166" t="s">
        <v>520</v>
      </c>
      <c r="D402" s="166" t="s">
        <v>132</v>
      </c>
      <c r="E402" s="167" t="s">
        <v>521</v>
      </c>
      <c r="F402" s="168" t="s">
        <v>522</v>
      </c>
      <c r="G402" s="169" t="s">
        <v>523</v>
      </c>
      <c r="H402" s="170">
        <v>1</v>
      </c>
      <c r="I402" s="171"/>
      <c r="J402" s="172">
        <f>ROUND(I402*H402,2)</f>
        <v>0</v>
      </c>
      <c r="K402" s="168" t="s">
        <v>3</v>
      </c>
      <c r="L402" s="40"/>
      <c r="M402" s="173" t="s">
        <v>3</v>
      </c>
      <c r="N402" s="174" t="s">
        <v>43</v>
      </c>
      <c r="O402" s="73"/>
      <c r="P402" s="175">
        <f>O402*H402</f>
        <v>0</v>
      </c>
      <c r="Q402" s="175">
        <v>0</v>
      </c>
      <c r="R402" s="175">
        <f>Q402*H402</f>
        <v>0</v>
      </c>
      <c r="S402" s="175">
        <v>0</v>
      </c>
      <c r="T402" s="176">
        <f>S402*H402</f>
        <v>0</v>
      </c>
      <c r="U402" s="39"/>
      <c r="V402" s="39"/>
      <c r="W402" s="39"/>
      <c r="X402" s="39"/>
      <c r="Y402" s="39"/>
      <c r="Z402" s="39"/>
      <c r="AA402" s="39"/>
      <c r="AB402" s="39"/>
      <c r="AC402" s="39"/>
      <c r="AD402" s="39"/>
      <c r="AE402" s="39"/>
      <c r="AR402" s="177" t="s">
        <v>219</v>
      </c>
      <c r="AT402" s="177" t="s">
        <v>132</v>
      </c>
      <c r="AU402" s="177" t="s">
        <v>79</v>
      </c>
      <c r="AY402" s="20" t="s">
        <v>129</v>
      </c>
      <c r="BE402" s="178">
        <f>IF(N402="základní",J402,0)</f>
        <v>0</v>
      </c>
      <c r="BF402" s="178">
        <f>IF(N402="snížená",J402,0)</f>
        <v>0</v>
      </c>
      <c r="BG402" s="178">
        <f>IF(N402="zákl. přenesená",J402,0)</f>
        <v>0</v>
      </c>
      <c r="BH402" s="178">
        <f>IF(N402="sníž. přenesená",J402,0)</f>
        <v>0</v>
      </c>
      <c r="BI402" s="178">
        <f>IF(N402="nulová",J402,0)</f>
        <v>0</v>
      </c>
      <c r="BJ402" s="20" t="s">
        <v>79</v>
      </c>
      <c r="BK402" s="178">
        <f>ROUND(I402*H402,2)</f>
        <v>0</v>
      </c>
      <c r="BL402" s="20" t="s">
        <v>219</v>
      </c>
      <c r="BM402" s="177" t="s">
        <v>524</v>
      </c>
    </row>
    <row r="403" s="2" customFormat="1" ht="16.5" customHeight="1">
      <c r="A403" s="39"/>
      <c r="B403" s="165"/>
      <c r="C403" s="166" t="s">
        <v>525</v>
      </c>
      <c r="D403" s="166" t="s">
        <v>132</v>
      </c>
      <c r="E403" s="167" t="s">
        <v>526</v>
      </c>
      <c r="F403" s="168" t="s">
        <v>527</v>
      </c>
      <c r="G403" s="169" t="s">
        <v>523</v>
      </c>
      <c r="H403" s="170">
        <v>1</v>
      </c>
      <c r="I403" s="171"/>
      <c r="J403" s="172">
        <f>ROUND(I403*H403,2)</f>
        <v>0</v>
      </c>
      <c r="K403" s="168" t="s">
        <v>3</v>
      </c>
      <c r="L403" s="40"/>
      <c r="M403" s="173" t="s">
        <v>3</v>
      </c>
      <c r="N403" s="174" t="s">
        <v>43</v>
      </c>
      <c r="O403" s="73"/>
      <c r="P403" s="175">
        <f>O403*H403</f>
        <v>0</v>
      </c>
      <c r="Q403" s="175">
        <v>0</v>
      </c>
      <c r="R403" s="175">
        <f>Q403*H403</f>
        <v>0</v>
      </c>
      <c r="S403" s="175">
        <v>0</v>
      </c>
      <c r="T403" s="176">
        <f>S403*H403</f>
        <v>0</v>
      </c>
      <c r="U403" s="39"/>
      <c r="V403" s="39"/>
      <c r="W403" s="39"/>
      <c r="X403" s="39"/>
      <c r="Y403" s="39"/>
      <c r="Z403" s="39"/>
      <c r="AA403" s="39"/>
      <c r="AB403" s="39"/>
      <c r="AC403" s="39"/>
      <c r="AD403" s="39"/>
      <c r="AE403" s="39"/>
      <c r="AR403" s="177" t="s">
        <v>219</v>
      </c>
      <c r="AT403" s="177" t="s">
        <v>132</v>
      </c>
      <c r="AU403" s="177" t="s">
        <v>79</v>
      </c>
      <c r="AY403" s="20" t="s">
        <v>129</v>
      </c>
      <c r="BE403" s="178">
        <f>IF(N403="základní",J403,0)</f>
        <v>0</v>
      </c>
      <c r="BF403" s="178">
        <f>IF(N403="snížená",J403,0)</f>
        <v>0</v>
      </c>
      <c r="BG403" s="178">
        <f>IF(N403="zákl. přenesená",J403,0)</f>
        <v>0</v>
      </c>
      <c r="BH403" s="178">
        <f>IF(N403="sníž. přenesená",J403,0)</f>
        <v>0</v>
      </c>
      <c r="BI403" s="178">
        <f>IF(N403="nulová",J403,0)</f>
        <v>0</v>
      </c>
      <c r="BJ403" s="20" t="s">
        <v>79</v>
      </c>
      <c r="BK403" s="178">
        <f>ROUND(I403*H403,2)</f>
        <v>0</v>
      </c>
      <c r="BL403" s="20" t="s">
        <v>219</v>
      </c>
      <c r="BM403" s="177" t="s">
        <v>528</v>
      </c>
    </row>
    <row r="404" s="2" customFormat="1" ht="16.5" customHeight="1">
      <c r="A404" s="39"/>
      <c r="B404" s="165"/>
      <c r="C404" s="166" t="s">
        <v>529</v>
      </c>
      <c r="D404" s="166" t="s">
        <v>132</v>
      </c>
      <c r="E404" s="167" t="s">
        <v>530</v>
      </c>
      <c r="F404" s="168" t="s">
        <v>531</v>
      </c>
      <c r="G404" s="169" t="s">
        <v>523</v>
      </c>
      <c r="H404" s="170">
        <v>1</v>
      </c>
      <c r="I404" s="171"/>
      <c r="J404" s="172">
        <f>ROUND(I404*H404,2)</f>
        <v>0</v>
      </c>
      <c r="K404" s="168" t="s">
        <v>3</v>
      </c>
      <c r="L404" s="40"/>
      <c r="M404" s="173" t="s">
        <v>3</v>
      </c>
      <c r="N404" s="174" t="s">
        <v>43</v>
      </c>
      <c r="O404" s="73"/>
      <c r="P404" s="175">
        <f>O404*H404</f>
        <v>0</v>
      </c>
      <c r="Q404" s="175">
        <v>0</v>
      </c>
      <c r="R404" s="175">
        <f>Q404*H404</f>
        <v>0</v>
      </c>
      <c r="S404" s="175">
        <v>0</v>
      </c>
      <c r="T404" s="176">
        <f>S404*H404</f>
        <v>0</v>
      </c>
      <c r="U404" s="39"/>
      <c r="V404" s="39"/>
      <c r="W404" s="39"/>
      <c r="X404" s="39"/>
      <c r="Y404" s="39"/>
      <c r="Z404" s="39"/>
      <c r="AA404" s="39"/>
      <c r="AB404" s="39"/>
      <c r="AC404" s="39"/>
      <c r="AD404" s="39"/>
      <c r="AE404" s="39"/>
      <c r="AR404" s="177" t="s">
        <v>219</v>
      </c>
      <c r="AT404" s="177" t="s">
        <v>132</v>
      </c>
      <c r="AU404" s="177" t="s">
        <v>79</v>
      </c>
      <c r="AY404" s="20" t="s">
        <v>129</v>
      </c>
      <c r="BE404" s="178">
        <f>IF(N404="základní",J404,0)</f>
        <v>0</v>
      </c>
      <c r="BF404" s="178">
        <f>IF(N404="snížená",J404,0)</f>
        <v>0</v>
      </c>
      <c r="BG404" s="178">
        <f>IF(N404="zákl. přenesená",J404,0)</f>
        <v>0</v>
      </c>
      <c r="BH404" s="178">
        <f>IF(N404="sníž. přenesená",J404,0)</f>
        <v>0</v>
      </c>
      <c r="BI404" s="178">
        <f>IF(N404="nulová",J404,0)</f>
        <v>0</v>
      </c>
      <c r="BJ404" s="20" t="s">
        <v>79</v>
      </c>
      <c r="BK404" s="178">
        <f>ROUND(I404*H404,2)</f>
        <v>0</v>
      </c>
      <c r="BL404" s="20" t="s">
        <v>219</v>
      </c>
      <c r="BM404" s="177" t="s">
        <v>532</v>
      </c>
    </row>
    <row r="405" s="12" customFormat="1" ht="22.8" customHeight="1">
      <c r="A405" s="12"/>
      <c r="B405" s="152"/>
      <c r="C405" s="12"/>
      <c r="D405" s="153" t="s">
        <v>70</v>
      </c>
      <c r="E405" s="163" t="s">
        <v>533</v>
      </c>
      <c r="F405" s="163" t="s">
        <v>534</v>
      </c>
      <c r="G405" s="12"/>
      <c r="H405" s="12"/>
      <c r="I405" s="155"/>
      <c r="J405" s="164">
        <f>BK405</f>
        <v>0</v>
      </c>
      <c r="K405" s="12"/>
      <c r="L405" s="152"/>
      <c r="M405" s="157"/>
      <c r="N405" s="158"/>
      <c r="O405" s="158"/>
      <c r="P405" s="159">
        <f>SUM(P406:P432)</f>
        <v>0</v>
      </c>
      <c r="Q405" s="158"/>
      <c r="R405" s="159">
        <f>SUM(R406:R432)</f>
        <v>1.85245324</v>
      </c>
      <c r="S405" s="158"/>
      <c r="T405" s="160">
        <f>SUM(T406:T432)</f>
        <v>1.7069999999999999</v>
      </c>
      <c r="U405" s="12"/>
      <c r="V405" s="12"/>
      <c r="W405" s="12"/>
      <c r="X405" s="12"/>
      <c r="Y405" s="12"/>
      <c r="Z405" s="12"/>
      <c r="AA405" s="12"/>
      <c r="AB405" s="12"/>
      <c r="AC405" s="12"/>
      <c r="AD405" s="12"/>
      <c r="AE405" s="12"/>
      <c r="AR405" s="153" t="s">
        <v>79</v>
      </c>
      <c r="AT405" s="161" t="s">
        <v>70</v>
      </c>
      <c r="AU405" s="161" t="s">
        <v>15</v>
      </c>
      <c r="AY405" s="153" t="s">
        <v>129</v>
      </c>
      <c r="BK405" s="162">
        <f>SUM(BK406:BK432)</f>
        <v>0</v>
      </c>
    </row>
    <row r="406" s="2" customFormat="1" ht="49.05" customHeight="1">
      <c r="A406" s="39"/>
      <c r="B406" s="165"/>
      <c r="C406" s="166" t="s">
        <v>535</v>
      </c>
      <c r="D406" s="166" t="s">
        <v>132</v>
      </c>
      <c r="E406" s="167" t="s">
        <v>536</v>
      </c>
      <c r="F406" s="168" t="s">
        <v>537</v>
      </c>
      <c r="G406" s="169" t="s">
        <v>135</v>
      </c>
      <c r="H406" s="170">
        <v>113.8</v>
      </c>
      <c r="I406" s="171"/>
      <c r="J406" s="172">
        <f>ROUND(I406*H406,2)</f>
        <v>0</v>
      </c>
      <c r="K406" s="168" t="s">
        <v>136</v>
      </c>
      <c r="L406" s="40"/>
      <c r="M406" s="173" t="s">
        <v>3</v>
      </c>
      <c r="N406" s="174" t="s">
        <v>43</v>
      </c>
      <c r="O406" s="73"/>
      <c r="P406" s="175">
        <f>O406*H406</f>
        <v>0</v>
      </c>
      <c r="Q406" s="175">
        <v>0</v>
      </c>
      <c r="R406" s="175">
        <f>Q406*H406</f>
        <v>0</v>
      </c>
      <c r="S406" s="175">
        <v>0.014999999999999999</v>
      </c>
      <c r="T406" s="176">
        <f>S406*H406</f>
        <v>1.7069999999999999</v>
      </c>
      <c r="U406" s="39"/>
      <c r="V406" s="39"/>
      <c r="W406" s="39"/>
      <c r="X406" s="39"/>
      <c r="Y406" s="39"/>
      <c r="Z406" s="39"/>
      <c r="AA406" s="39"/>
      <c r="AB406" s="39"/>
      <c r="AC406" s="39"/>
      <c r="AD406" s="39"/>
      <c r="AE406" s="39"/>
      <c r="AR406" s="177" t="s">
        <v>219</v>
      </c>
      <c r="AT406" s="177" t="s">
        <v>132</v>
      </c>
      <c r="AU406" s="177" t="s">
        <v>79</v>
      </c>
      <c r="AY406" s="20" t="s">
        <v>129</v>
      </c>
      <c r="BE406" s="178">
        <f>IF(N406="základní",J406,0)</f>
        <v>0</v>
      </c>
      <c r="BF406" s="178">
        <f>IF(N406="snížená",J406,0)</f>
        <v>0</v>
      </c>
      <c r="BG406" s="178">
        <f>IF(N406="zákl. přenesená",J406,0)</f>
        <v>0</v>
      </c>
      <c r="BH406" s="178">
        <f>IF(N406="sníž. přenesená",J406,0)</f>
        <v>0</v>
      </c>
      <c r="BI406" s="178">
        <f>IF(N406="nulová",J406,0)</f>
        <v>0</v>
      </c>
      <c r="BJ406" s="20" t="s">
        <v>79</v>
      </c>
      <c r="BK406" s="178">
        <f>ROUND(I406*H406,2)</f>
        <v>0</v>
      </c>
      <c r="BL406" s="20" t="s">
        <v>219</v>
      </c>
      <c r="BM406" s="177" t="s">
        <v>538</v>
      </c>
    </row>
    <row r="407" s="2" customFormat="1">
      <c r="A407" s="39"/>
      <c r="B407" s="40"/>
      <c r="C407" s="39"/>
      <c r="D407" s="179" t="s">
        <v>138</v>
      </c>
      <c r="E407" s="39"/>
      <c r="F407" s="180" t="s">
        <v>539</v>
      </c>
      <c r="G407" s="39"/>
      <c r="H407" s="39"/>
      <c r="I407" s="181"/>
      <c r="J407" s="39"/>
      <c r="K407" s="39"/>
      <c r="L407" s="40"/>
      <c r="M407" s="182"/>
      <c r="N407" s="183"/>
      <c r="O407" s="73"/>
      <c r="P407" s="73"/>
      <c r="Q407" s="73"/>
      <c r="R407" s="73"/>
      <c r="S407" s="73"/>
      <c r="T407" s="74"/>
      <c r="U407" s="39"/>
      <c r="V407" s="39"/>
      <c r="W407" s="39"/>
      <c r="X407" s="39"/>
      <c r="Y407" s="39"/>
      <c r="Z407" s="39"/>
      <c r="AA407" s="39"/>
      <c r="AB407" s="39"/>
      <c r="AC407" s="39"/>
      <c r="AD407" s="39"/>
      <c r="AE407" s="39"/>
      <c r="AT407" s="20" t="s">
        <v>138</v>
      </c>
      <c r="AU407" s="20" t="s">
        <v>79</v>
      </c>
    </row>
    <row r="408" s="13" customFormat="1">
      <c r="A408" s="13"/>
      <c r="B408" s="184"/>
      <c r="C408" s="13"/>
      <c r="D408" s="185" t="s">
        <v>144</v>
      </c>
      <c r="E408" s="186" t="s">
        <v>3</v>
      </c>
      <c r="F408" s="187" t="s">
        <v>305</v>
      </c>
      <c r="G408" s="13"/>
      <c r="H408" s="186" t="s">
        <v>3</v>
      </c>
      <c r="I408" s="188"/>
      <c r="J408" s="13"/>
      <c r="K408" s="13"/>
      <c r="L408" s="184"/>
      <c r="M408" s="189"/>
      <c r="N408" s="190"/>
      <c r="O408" s="190"/>
      <c r="P408" s="190"/>
      <c r="Q408" s="190"/>
      <c r="R408" s="190"/>
      <c r="S408" s="190"/>
      <c r="T408" s="191"/>
      <c r="U408" s="13"/>
      <c r="V408" s="13"/>
      <c r="W408" s="13"/>
      <c r="X408" s="13"/>
      <c r="Y408" s="13"/>
      <c r="Z408" s="13"/>
      <c r="AA408" s="13"/>
      <c r="AB408" s="13"/>
      <c r="AC408" s="13"/>
      <c r="AD408" s="13"/>
      <c r="AE408" s="13"/>
      <c r="AT408" s="186" t="s">
        <v>144</v>
      </c>
      <c r="AU408" s="186" t="s">
        <v>79</v>
      </c>
      <c r="AV408" s="13" t="s">
        <v>15</v>
      </c>
      <c r="AW408" s="13" t="s">
        <v>33</v>
      </c>
      <c r="AX408" s="13" t="s">
        <v>71</v>
      </c>
      <c r="AY408" s="186" t="s">
        <v>129</v>
      </c>
    </row>
    <row r="409" s="14" customFormat="1">
      <c r="A409" s="14"/>
      <c r="B409" s="192"/>
      <c r="C409" s="14"/>
      <c r="D409" s="185" t="s">
        <v>144</v>
      </c>
      <c r="E409" s="193" t="s">
        <v>3</v>
      </c>
      <c r="F409" s="194" t="s">
        <v>479</v>
      </c>
      <c r="G409" s="14"/>
      <c r="H409" s="195">
        <v>113.8</v>
      </c>
      <c r="I409" s="196"/>
      <c r="J409" s="14"/>
      <c r="K409" s="14"/>
      <c r="L409" s="192"/>
      <c r="M409" s="197"/>
      <c r="N409" s="198"/>
      <c r="O409" s="198"/>
      <c r="P409" s="198"/>
      <c r="Q409" s="198"/>
      <c r="R409" s="198"/>
      <c r="S409" s="198"/>
      <c r="T409" s="199"/>
      <c r="U409" s="14"/>
      <c r="V409" s="14"/>
      <c r="W409" s="14"/>
      <c r="X409" s="14"/>
      <c r="Y409" s="14"/>
      <c r="Z409" s="14"/>
      <c r="AA409" s="14"/>
      <c r="AB409" s="14"/>
      <c r="AC409" s="14"/>
      <c r="AD409" s="14"/>
      <c r="AE409" s="14"/>
      <c r="AT409" s="193" t="s">
        <v>144</v>
      </c>
      <c r="AU409" s="193" t="s">
        <v>79</v>
      </c>
      <c r="AV409" s="14" t="s">
        <v>79</v>
      </c>
      <c r="AW409" s="14" t="s">
        <v>33</v>
      </c>
      <c r="AX409" s="14" t="s">
        <v>15</v>
      </c>
      <c r="AY409" s="193" t="s">
        <v>129</v>
      </c>
    </row>
    <row r="410" s="2" customFormat="1" ht="37.8" customHeight="1">
      <c r="A410" s="39"/>
      <c r="B410" s="165"/>
      <c r="C410" s="166" t="s">
        <v>540</v>
      </c>
      <c r="D410" s="166" t="s">
        <v>132</v>
      </c>
      <c r="E410" s="167" t="s">
        <v>541</v>
      </c>
      <c r="F410" s="168" t="s">
        <v>542</v>
      </c>
      <c r="G410" s="169" t="s">
        <v>497</v>
      </c>
      <c r="H410" s="170">
        <v>3.004</v>
      </c>
      <c r="I410" s="171"/>
      <c r="J410" s="172">
        <f>ROUND(I410*H410,2)</f>
        <v>0</v>
      </c>
      <c r="K410" s="168" t="s">
        <v>136</v>
      </c>
      <c r="L410" s="40"/>
      <c r="M410" s="173" t="s">
        <v>3</v>
      </c>
      <c r="N410" s="174" t="s">
        <v>43</v>
      </c>
      <c r="O410" s="73"/>
      <c r="P410" s="175">
        <f>O410*H410</f>
        <v>0</v>
      </c>
      <c r="Q410" s="175">
        <v>0.00122</v>
      </c>
      <c r="R410" s="175">
        <f>Q410*H410</f>
        <v>0.0036648799999999997</v>
      </c>
      <c r="S410" s="175">
        <v>0</v>
      </c>
      <c r="T410" s="176">
        <f>S410*H410</f>
        <v>0</v>
      </c>
      <c r="U410" s="39"/>
      <c r="V410" s="39"/>
      <c r="W410" s="39"/>
      <c r="X410" s="39"/>
      <c r="Y410" s="39"/>
      <c r="Z410" s="39"/>
      <c r="AA410" s="39"/>
      <c r="AB410" s="39"/>
      <c r="AC410" s="39"/>
      <c r="AD410" s="39"/>
      <c r="AE410" s="39"/>
      <c r="AR410" s="177" t="s">
        <v>219</v>
      </c>
      <c r="AT410" s="177" t="s">
        <v>132</v>
      </c>
      <c r="AU410" s="177" t="s">
        <v>79</v>
      </c>
      <c r="AY410" s="20" t="s">
        <v>129</v>
      </c>
      <c r="BE410" s="178">
        <f>IF(N410="základní",J410,0)</f>
        <v>0</v>
      </c>
      <c r="BF410" s="178">
        <f>IF(N410="snížená",J410,0)</f>
        <v>0</v>
      </c>
      <c r="BG410" s="178">
        <f>IF(N410="zákl. přenesená",J410,0)</f>
        <v>0</v>
      </c>
      <c r="BH410" s="178">
        <f>IF(N410="sníž. přenesená",J410,0)</f>
        <v>0</v>
      </c>
      <c r="BI410" s="178">
        <f>IF(N410="nulová",J410,0)</f>
        <v>0</v>
      </c>
      <c r="BJ410" s="20" t="s">
        <v>79</v>
      </c>
      <c r="BK410" s="178">
        <f>ROUND(I410*H410,2)</f>
        <v>0</v>
      </c>
      <c r="BL410" s="20" t="s">
        <v>219</v>
      </c>
      <c r="BM410" s="177" t="s">
        <v>543</v>
      </c>
    </row>
    <row r="411" s="2" customFormat="1">
      <c r="A411" s="39"/>
      <c r="B411" s="40"/>
      <c r="C411" s="39"/>
      <c r="D411" s="179" t="s">
        <v>138</v>
      </c>
      <c r="E411" s="39"/>
      <c r="F411" s="180" t="s">
        <v>544</v>
      </c>
      <c r="G411" s="39"/>
      <c r="H411" s="39"/>
      <c r="I411" s="181"/>
      <c r="J411" s="39"/>
      <c r="K411" s="39"/>
      <c r="L411" s="40"/>
      <c r="M411" s="182"/>
      <c r="N411" s="183"/>
      <c r="O411" s="73"/>
      <c r="P411" s="73"/>
      <c r="Q411" s="73"/>
      <c r="R411" s="73"/>
      <c r="S411" s="73"/>
      <c r="T411" s="74"/>
      <c r="U411" s="39"/>
      <c r="V411" s="39"/>
      <c r="W411" s="39"/>
      <c r="X411" s="39"/>
      <c r="Y411" s="39"/>
      <c r="Z411" s="39"/>
      <c r="AA411" s="39"/>
      <c r="AB411" s="39"/>
      <c r="AC411" s="39"/>
      <c r="AD411" s="39"/>
      <c r="AE411" s="39"/>
      <c r="AT411" s="20" t="s">
        <v>138</v>
      </c>
      <c r="AU411" s="20" t="s">
        <v>79</v>
      </c>
    </row>
    <row r="412" s="2" customFormat="1" ht="37.8" customHeight="1">
      <c r="A412" s="39"/>
      <c r="B412" s="165"/>
      <c r="C412" s="166" t="s">
        <v>545</v>
      </c>
      <c r="D412" s="166" t="s">
        <v>132</v>
      </c>
      <c r="E412" s="167" t="s">
        <v>546</v>
      </c>
      <c r="F412" s="168" t="s">
        <v>547</v>
      </c>
      <c r="G412" s="169" t="s">
        <v>135</v>
      </c>
      <c r="H412" s="170">
        <v>113.8</v>
      </c>
      <c r="I412" s="171"/>
      <c r="J412" s="172">
        <f>ROUND(I412*H412,2)</f>
        <v>0</v>
      </c>
      <c r="K412" s="168" t="s">
        <v>136</v>
      </c>
      <c r="L412" s="40"/>
      <c r="M412" s="173" t="s">
        <v>3</v>
      </c>
      <c r="N412" s="174" t="s">
        <v>43</v>
      </c>
      <c r="O412" s="73"/>
      <c r="P412" s="175">
        <f>O412*H412</f>
        <v>0</v>
      </c>
      <c r="Q412" s="175">
        <v>0</v>
      </c>
      <c r="R412" s="175">
        <f>Q412*H412</f>
        <v>0</v>
      </c>
      <c r="S412" s="175">
        <v>0</v>
      </c>
      <c r="T412" s="176">
        <f>S412*H412</f>
        <v>0</v>
      </c>
      <c r="U412" s="39"/>
      <c r="V412" s="39"/>
      <c r="W412" s="39"/>
      <c r="X412" s="39"/>
      <c r="Y412" s="39"/>
      <c r="Z412" s="39"/>
      <c r="AA412" s="39"/>
      <c r="AB412" s="39"/>
      <c r="AC412" s="39"/>
      <c r="AD412" s="39"/>
      <c r="AE412" s="39"/>
      <c r="AR412" s="177" t="s">
        <v>219</v>
      </c>
      <c r="AT412" s="177" t="s">
        <v>132</v>
      </c>
      <c r="AU412" s="177" t="s">
        <v>79</v>
      </c>
      <c r="AY412" s="20" t="s">
        <v>129</v>
      </c>
      <c r="BE412" s="178">
        <f>IF(N412="základní",J412,0)</f>
        <v>0</v>
      </c>
      <c r="BF412" s="178">
        <f>IF(N412="snížená",J412,0)</f>
        <v>0</v>
      </c>
      <c r="BG412" s="178">
        <f>IF(N412="zákl. přenesená",J412,0)</f>
        <v>0</v>
      </c>
      <c r="BH412" s="178">
        <f>IF(N412="sníž. přenesená",J412,0)</f>
        <v>0</v>
      </c>
      <c r="BI412" s="178">
        <f>IF(N412="nulová",J412,0)</f>
        <v>0</v>
      </c>
      <c r="BJ412" s="20" t="s">
        <v>79</v>
      </c>
      <c r="BK412" s="178">
        <f>ROUND(I412*H412,2)</f>
        <v>0</v>
      </c>
      <c r="BL412" s="20" t="s">
        <v>219</v>
      </c>
      <c r="BM412" s="177" t="s">
        <v>548</v>
      </c>
    </row>
    <row r="413" s="2" customFormat="1">
      <c r="A413" s="39"/>
      <c r="B413" s="40"/>
      <c r="C413" s="39"/>
      <c r="D413" s="179" t="s">
        <v>138</v>
      </c>
      <c r="E413" s="39"/>
      <c r="F413" s="180" t="s">
        <v>549</v>
      </c>
      <c r="G413" s="39"/>
      <c r="H413" s="39"/>
      <c r="I413" s="181"/>
      <c r="J413" s="39"/>
      <c r="K413" s="39"/>
      <c r="L413" s="40"/>
      <c r="M413" s="182"/>
      <c r="N413" s="183"/>
      <c r="O413" s="73"/>
      <c r="P413" s="73"/>
      <c r="Q413" s="73"/>
      <c r="R413" s="73"/>
      <c r="S413" s="73"/>
      <c r="T413" s="74"/>
      <c r="U413" s="39"/>
      <c r="V413" s="39"/>
      <c r="W413" s="39"/>
      <c r="X413" s="39"/>
      <c r="Y413" s="39"/>
      <c r="Z413" s="39"/>
      <c r="AA413" s="39"/>
      <c r="AB413" s="39"/>
      <c r="AC413" s="39"/>
      <c r="AD413" s="39"/>
      <c r="AE413" s="39"/>
      <c r="AT413" s="20" t="s">
        <v>138</v>
      </c>
      <c r="AU413" s="20" t="s">
        <v>79</v>
      </c>
    </row>
    <row r="414" s="2" customFormat="1" ht="16.5" customHeight="1">
      <c r="A414" s="39"/>
      <c r="B414" s="165"/>
      <c r="C414" s="200" t="s">
        <v>550</v>
      </c>
      <c r="D414" s="200" t="s">
        <v>147</v>
      </c>
      <c r="E414" s="201" t="s">
        <v>551</v>
      </c>
      <c r="F414" s="202" t="s">
        <v>552</v>
      </c>
      <c r="G414" s="203" t="s">
        <v>497</v>
      </c>
      <c r="H414" s="204">
        <v>3.004</v>
      </c>
      <c r="I414" s="205"/>
      <c r="J414" s="206">
        <f>ROUND(I414*H414,2)</f>
        <v>0</v>
      </c>
      <c r="K414" s="202" t="s">
        <v>136</v>
      </c>
      <c r="L414" s="207"/>
      <c r="M414" s="208" t="s">
        <v>3</v>
      </c>
      <c r="N414" s="209" t="s">
        <v>43</v>
      </c>
      <c r="O414" s="73"/>
      <c r="P414" s="175">
        <f>O414*H414</f>
        <v>0</v>
      </c>
      <c r="Q414" s="175">
        <v>0.55000000000000004</v>
      </c>
      <c r="R414" s="175">
        <f>Q414*H414</f>
        <v>1.6522000000000001</v>
      </c>
      <c r="S414" s="175">
        <v>0</v>
      </c>
      <c r="T414" s="176">
        <f>S414*H414</f>
        <v>0</v>
      </c>
      <c r="U414" s="39"/>
      <c r="V414" s="39"/>
      <c r="W414" s="39"/>
      <c r="X414" s="39"/>
      <c r="Y414" s="39"/>
      <c r="Z414" s="39"/>
      <c r="AA414" s="39"/>
      <c r="AB414" s="39"/>
      <c r="AC414" s="39"/>
      <c r="AD414" s="39"/>
      <c r="AE414" s="39"/>
      <c r="AR414" s="177" t="s">
        <v>320</v>
      </c>
      <c r="AT414" s="177" t="s">
        <v>147</v>
      </c>
      <c r="AU414" s="177" t="s">
        <v>79</v>
      </c>
      <c r="AY414" s="20" t="s">
        <v>129</v>
      </c>
      <c r="BE414" s="178">
        <f>IF(N414="základní",J414,0)</f>
        <v>0</v>
      </c>
      <c r="BF414" s="178">
        <f>IF(N414="snížená",J414,0)</f>
        <v>0</v>
      </c>
      <c r="BG414" s="178">
        <f>IF(N414="zákl. přenesená",J414,0)</f>
        <v>0</v>
      </c>
      <c r="BH414" s="178">
        <f>IF(N414="sníž. přenesená",J414,0)</f>
        <v>0</v>
      </c>
      <c r="BI414" s="178">
        <f>IF(N414="nulová",J414,0)</f>
        <v>0</v>
      </c>
      <c r="BJ414" s="20" t="s">
        <v>79</v>
      </c>
      <c r="BK414" s="178">
        <f>ROUND(I414*H414,2)</f>
        <v>0</v>
      </c>
      <c r="BL414" s="20" t="s">
        <v>219</v>
      </c>
      <c r="BM414" s="177" t="s">
        <v>553</v>
      </c>
    </row>
    <row r="415" s="14" customFormat="1">
      <c r="A415" s="14"/>
      <c r="B415" s="192"/>
      <c r="C415" s="14"/>
      <c r="D415" s="185" t="s">
        <v>144</v>
      </c>
      <c r="E415" s="193" t="s">
        <v>3</v>
      </c>
      <c r="F415" s="194" t="s">
        <v>554</v>
      </c>
      <c r="G415" s="14"/>
      <c r="H415" s="195">
        <v>2.7309999999999999</v>
      </c>
      <c r="I415" s="196"/>
      <c r="J415" s="14"/>
      <c r="K415" s="14"/>
      <c r="L415" s="192"/>
      <c r="M415" s="197"/>
      <c r="N415" s="198"/>
      <c r="O415" s="198"/>
      <c r="P415" s="198"/>
      <c r="Q415" s="198"/>
      <c r="R415" s="198"/>
      <c r="S415" s="198"/>
      <c r="T415" s="199"/>
      <c r="U415" s="14"/>
      <c r="V415" s="14"/>
      <c r="W415" s="14"/>
      <c r="X415" s="14"/>
      <c r="Y415" s="14"/>
      <c r="Z415" s="14"/>
      <c r="AA415" s="14"/>
      <c r="AB415" s="14"/>
      <c r="AC415" s="14"/>
      <c r="AD415" s="14"/>
      <c r="AE415" s="14"/>
      <c r="AT415" s="193" t="s">
        <v>144</v>
      </c>
      <c r="AU415" s="193" t="s">
        <v>79</v>
      </c>
      <c r="AV415" s="14" t="s">
        <v>79</v>
      </c>
      <c r="AW415" s="14" t="s">
        <v>33</v>
      </c>
      <c r="AX415" s="14" t="s">
        <v>15</v>
      </c>
      <c r="AY415" s="193" t="s">
        <v>129</v>
      </c>
    </row>
    <row r="416" s="14" customFormat="1">
      <c r="A416" s="14"/>
      <c r="B416" s="192"/>
      <c r="C416" s="14"/>
      <c r="D416" s="185" t="s">
        <v>144</v>
      </c>
      <c r="E416" s="14"/>
      <c r="F416" s="194" t="s">
        <v>555</v>
      </c>
      <c r="G416" s="14"/>
      <c r="H416" s="195">
        <v>3.004</v>
      </c>
      <c r="I416" s="196"/>
      <c r="J416" s="14"/>
      <c r="K416" s="14"/>
      <c r="L416" s="192"/>
      <c r="M416" s="197"/>
      <c r="N416" s="198"/>
      <c r="O416" s="198"/>
      <c r="P416" s="198"/>
      <c r="Q416" s="198"/>
      <c r="R416" s="198"/>
      <c r="S416" s="198"/>
      <c r="T416" s="199"/>
      <c r="U416" s="14"/>
      <c r="V416" s="14"/>
      <c r="W416" s="14"/>
      <c r="X416" s="14"/>
      <c r="Y416" s="14"/>
      <c r="Z416" s="14"/>
      <c r="AA416" s="14"/>
      <c r="AB416" s="14"/>
      <c r="AC416" s="14"/>
      <c r="AD416" s="14"/>
      <c r="AE416" s="14"/>
      <c r="AT416" s="193" t="s">
        <v>144</v>
      </c>
      <c r="AU416" s="193" t="s">
        <v>79</v>
      </c>
      <c r="AV416" s="14" t="s">
        <v>79</v>
      </c>
      <c r="AW416" s="14" t="s">
        <v>4</v>
      </c>
      <c r="AX416" s="14" t="s">
        <v>15</v>
      </c>
      <c r="AY416" s="193" t="s">
        <v>129</v>
      </c>
    </row>
    <row r="417" s="2" customFormat="1" ht="24.15" customHeight="1">
      <c r="A417" s="39"/>
      <c r="B417" s="165"/>
      <c r="C417" s="166" t="s">
        <v>556</v>
      </c>
      <c r="D417" s="166" t="s">
        <v>132</v>
      </c>
      <c r="E417" s="167" t="s">
        <v>557</v>
      </c>
      <c r="F417" s="168" t="s">
        <v>558</v>
      </c>
      <c r="G417" s="169" t="s">
        <v>505</v>
      </c>
      <c r="H417" s="170">
        <v>15.199999999999999</v>
      </c>
      <c r="I417" s="171"/>
      <c r="J417" s="172">
        <f>ROUND(I417*H417,2)</f>
        <v>0</v>
      </c>
      <c r="K417" s="168" t="s">
        <v>136</v>
      </c>
      <c r="L417" s="40"/>
      <c r="M417" s="173" t="s">
        <v>3</v>
      </c>
      <c r="N417" s="174" t="s">
        <v>43</v>
      </c>
      <c r="O417" s="73"/>
      <c r="P417" s="175">
        <f>O417*H417</f>
        <v>0</v>
      </c>
      <c r="Q417" s="175">
        <v>0.00012999999999999999</v>
      </c>
      <c r="R417" s="175">
        <f>Q417*H417</f>
        <v>0.0019759999999999999</v>
      </c>
      <c r="S417" s="175">
        <v>0</v>
      </c>
      <c r="T417" s="176">
        <f>S417*H417</f>
        <v>0</v>
      </c>
      <c r="U417" s="39"/>
      <c r="V417" s="39"/>
      <c r="W417" s="39"/>
      <c r="X417" s="39"/>
      <c r="Y417" s="39"/>
      <c r="Z417" s="39"/>
      <c r="AA417" s="39"/>
      <c r="AB417" s="39"/>
      <c r="AC417" s="39"/>
      <c r="AD417" s="39"/>
      <c r="AE417" s="39"/>
      <c r="AR417" s="177" t="s">
        <v>219</v>
      </c>
      <c r="AT417" s="177" t="s">
        <v>132</v>
      </c>
      <c r="AU417" s="177" t="s">
        <v>79</v>
      </c>
      <c r="AY417" s="20" t="s">
        <v>129</v>
      </c>
      <c r="BE417" s="178">
        <f>IF(N417="základní",J417,0)</f>
        <v>0</v>
      </c>
      <c r="BF417" s="178">
        <f>IF(N417="snížená",J417,0)</f>
        <v>0</v>
      </c>
      <c r="BG417" s="178">
        <f>IF(N417="zákl. přenesená",J417,0)</f>
        <v>0</v>
      </c>
      <c r="BH417" s="178">
        <f>IF(N417="sníž. přenesená",J417,0)</f>
        <v>0</v>
      </c>
      <c r="BI417" s="178">
        <f>IF(N417="nulová",J417,0)</f>
        <v>0</v>
      </c>
      <c r="BJ417" s="20" t="s">
        <v>79</v>
      </c>
      <c r="BK417" s="178">
        <f>ROUND(I417*H417,2)</f>
        <v>0</v>
      </c>
      <c r="BL417" s="20" t="s">
        <v>219</v>
      </c>
      <c r="BM417" s="177" t="s">
        <v>559</v>
      </c>
    </row>
    <row r="418" s="2" customFormat="1">
      <c r="A418" s="39"/>
      <c r="B418" s="40"/>
      <c r="C418" s="39"/>
      <c r="D418" s="179" t="s">
        <v>138</v>
      </c>
      <c r="E418" s="39"/>
      <c r="F418" s="180" t="s">
        <v>560</v>
      </c>
      <c r="G418" s="39"/>
      <c r="H418" s="39"/>
      <c r="I418" s="181"/>
      <c r="J418" s="39"/>
      <c r="K418" s="39"/>
      <c r="L418" s="40"/>
      <c r="M418" s="182"/>
      <c r="N418" s="183"/>
      <c r="O418" s="73"/>
      <c r="P418" s="73"/>
      <c r="Q418" s="73"/>
      <c r="R418" s="73"/>
      <c r="S418" s="73"/>
      <c r="T418" s="74"/>
      <c r="U418" s="39"/>
      <c r="V418" s="39"/>
      <c r="W418" s="39"/>
      <c r="X418" s="39"/>
      <c r="Y418" s="39"/>
      <c r="Z418" s="39"/>
      <c r="AA418" s="39"/>
      <c r="AB418" s="39"/>
      <c r="AC418" s="39"/>
      <c r="AD418" s="39"/>
      <c r="AE418" s="39"/>
      <c r="AT418" s="20" t="s">
        <v>138</v>
      </c>
      <c r="AU418" s="20" t="s">
        <v>79</v>
      </c>
    </row>
    <row r="419" s="13" customFormat="1">
      <c r="A419" s="13"/>
      <c r="B419" s="184"/>
      <c r="C419" s="13"/>
      <c r="D419" s="185" t="s">
        <v>144</v>
      </c>
      <c r="E419" s="186" t="s">
        <v>3</v>
      </c>
      <c r="F419" s="187" t="s">
        <v>312</v>
      </c>
      <c r="G419" s="13"/>
      <c r="H419" s="186" t="s">
        <v>3</v>
      </c>
      <c r="I419" s="188"/>
      <c r="J419" s="13"/>
      <c r="K419" s="13"/>
      <c r="L419" s="184"/>
      <c r="M419" s="189"/>
      <c r="N419" s="190"/>
      <c r="O419" s="190"/>
      <c r="P419" s="190"/>
      <c r="Q419" s="190"/>
      <c r="R419" s="190"/>
      <c r="S419" s="190"/>
      <c r="T419" s="191"/>
      <c r="U419" s="13"/>
      <c r="V419" s="13"/>
      <c r="W419" s="13"/>
      <c r="X419" s="13"/>
      <c r="Y419" s="13"/>
      <c r="Z419" s="13"/>
      <c r="AA419" s="13"/>
      <c r="AB419" s="13"/>
      <c r="AC419" s="13"/>
      <c r="AD419" s="13"/>
      <c r="AE419" s="13"/>
      <c r="AT419" s="186" t="s">
        <v>144</v>
      </c>
      <c r="AU419" s="186" t="s">
        <v>79</v>
      </c>
      <c r="AV419" s="13" t="s">
        <v>15</v>
      </c>
      <c r="AW419" s="13" t="s">
        <v>33</v>
      </c>
      <c r="AX419" s="13" t="s">
        <v>71</v>
      </c>
      <c r="AY419" s="186" t="s">
        <v>129</v>
      </c>
    </row>
    <row r="420" s="14" customFormat="1">
      <c r="A420" s="14"/>
      <c r="B420" s="192"/>
      <c r="C420" s="14"/>
      <c r="D420" s="185" t="s">
        <v>144</v>
      </c>
      <c r="E420" s="193" t="s">
        <v>3</v>
      </c>
      <c r="F420" s="194" t="s">
        <v>561</v>
      </c>
      <c r="G420" s="14"/>
      <c r="H420" s="195">
        <v>15.199999999999999</v>
      </c>
      <c r="I420" s="196"/>
      <c r="J420" s="14"/>
      <c r="K420" s="14"/>
      <c r="L420" s="192"/>
      <c r="M420" s="197"/>
      <c r="N420" s="198"/>
      <c r="O420" s="198"/>
      <c r="P420" s="198"/>
      <c r="Q420" s="198"/>
      <c r="R420" s="198"/>
      <c r="S420" s="198"/>
      <c r="T420" s="199"/>
      <c r="U420" s="14"/>
      <c r="V420" s="14"/>
      <c r="W420" s="14"/>
      <c r="X420" s="14"/>
      <c r="Y420" s="14"/>
      <c r="Z420" s="14"/>
      <c r="AA420" s="14"/>
      <c r="AB420" s="14"/>
      <c r="AC420" s="14"/>
      <c r="AD420" s="14"/>
      <c r="AE420" s="14"/>
      <c r="AT420" s="193" t="s">
        <v>144</v>
      </c>
      <c r="AU420" s="193" t="s">
        <v>79</v>
      </c>
      <c r="AV420" s="14" t="s">
        <v>79</v>
      </c>
      <c r="AW420" s="14" t="s">
        <v>33</v>
      </c>
      <c r="AX420" s="14" t="s">
        <v>15</v>
      </c>
      <c r="AY420" s="193" t="s">
        <v>129</v>
      </c>
    </row>
    <row r="421" s="2" customFormat="1" ht="16.5" customHeight="1">
      <c r="A421" s="39"/>
      <c r="B421" s="165"/>
      <c r="C421" s="200" t="s">
        <v>562</v>
      </c>
      <c r="D421" s="200" t="s">
        <v>147</v>
      </c>
      <c r="E421" s="201" t="s">
        <v>563</v>
      </c>
      <c r="F421" s="202" t="s">
        <v>564</v>
      </c>
      <c r="G421" s="203" t="s">
        <v>497</v>
      </c>
      <c r="H421" s="204">
        <v>0.025000000000000001</v>
      </c>
      <c r="I421" s="205"/>
      <c r="J421" s="206">
        <f>ROUND(I421*H421,2)</f>
        <v>0</v>
      </c>
      <c r="K421" s="202" t="s">
        <v>136</v>
      </c>
      <c r="L421" s="207"/>
      <c r="M421" s="208" t="s">
        <v>3</v>
      </c>
      <c r="N421" s="209" t="s">
        <v>43</v>
      </c>
      <c r="O421" s="73"/>
      <c r="P421" s="175">
        <f>O421*H421</f>
        <v>0</v>
      </c>
      <c r="Q421" s="175">
        <v>0.55000000000000004</v>
      </c>
      <c r="R421" s="175">
        <f>Q421*H421</f>
        <v>0.013750000000000002</v>
      </c>
      <c r="S421" s="175">
        <v>0</v>
      </c>
      <c r="T421" s="176">
        <f>S421*H421</f>
        <v>0</v>
      </c>
      <c r="U421" s="39"/>
      <c r="V421" s="39"/>
      <c r="W421" s="39"/>
      <c r="X421" s="39"/>
      <c r="Y421" s="39"/>
      <c r="Z421" s="39"/>
      <c r="AA421" s="39"/>
      <c r="AB421" s="39"/>
      <c r="AC421" s="39"/>
      <c r="AD421" s="39"/>
      <c r="AE421" s="39"/>
      <c r="AR421" s="177" t="s">
        <v>320</v>
      </c>
      <c r="AT421" s="177" t="s">
        <v>147</v>
      </c>
      <c r="AU421" s="177" t="s">
        <v>79</v>
      </c>
      <c r="AY421" s="20" t="s">
        <v>129</v>
      </c>
      <c r="BE421" s="178">
        <f>IF(N421="základní",J421,0)</f>
        <v>0</v>
      </c>
      <c r="BF421" s="178">
        <f>IF(N421="snížená",J421,0)</f>
        <v>0</v>
      </c>
      <c r="BG421" s="178">
        <f>IF(N421="zákl. přenesená",J421,0)</f>
        <v>0</v>
      </c>
      <c r="BH421" s="178">
        <f>IF(N421="sníž. přenesená",J421,0)</f>
        <v>0</v>
      </c>
      <c r="BI421" s="178">
        <f>IF(N421="nulová",J421,0)</f>
        <v>0</v>
      </c>
      <c r="BJ421" s="20" t="s">
        <v>79</v>
      </c>
      <c r="BK421" s="178">
        <f>ROUND(I421*H421,2)</f>
        <v>0</v>
      </c>
      <c r="BL421" s="20" t="s">
        <v>219</v>
      </c>
      <c r="BM421" s="177" t="s">
        <v>565</v>
      </c>
    </row>
    <row r="422" s="13" customFormat="1">
      <c r="A422" s="13"/>
      <c r="B422" s="184"/>
      <c r="C422" s="13"/>
      <c r="D422" s="185" t="s">
        <v>144</v>
      </c>
      <c r="E422" s="186" t="s">
        <v>3</v>
      </c>
      <c r="F422" s="187" t="s">
        <v>312</v>
      </c>
      <c r="G422" s="13"/>
      <c r="H422" s="186" t="s">
        <v>3</v>
      </c>
      <c r="I422" s="188"/>
      <c r="J422" s="13"/>
      <c r="K422" s="13"/>
      <c r="L422" s="184"/>
      <c r="M422" s="189"/>
      <c r="N422" s="190"/>
      <c r="O422" s="190"/>
      <c r="P422" s="190"/>
      <c r="Q422" s="190"/>
      <c r="R422" s="190"/>
      <c r="S422" s="190"/>
      <c r="T422" s="191"/>
      <c r="U422" s="13"/>
      <c r="V422" s="13"/>
      <c r="W422" s="13"/>
      <c r="X422" s="13"/>
      <c r="Y422" s="13"/>
      <c r="Z422" s="13"/>
      <c r="AA422" s="13"/>
      <c r="AB422" s="13"/>
      <c r="AC422" s="13"/>
      <c r="AD422" s="13"/>
      <c r="AE422" s="13"/>
      <c r="AT422" s="186" t="s">
        <v>144</v>
      </c>
      <c r="AU422" s="186" t="s">
        <v>79</v>
      </c>
      <c r="AV422" s="13" t="s">
        <v>15</v>
      </c>
      <c r="AW422" s="13" t="s">
        <v>33</v>
      </c>
      <c r="AX422" s="13" t="s">
        <v>71</v>
      </c>
      <c r="AY422" s="186" t="s">
        <v>129</v>
      </c>
    </row>
    <row r="423" s="14" customFormat="1">
      <c r="A423" s="14"/>
      <c r="B423" s="192"/>
      <c r="C423" s="14"/>
      <c r="D423" s="185" t="s">
        <v>144</v>
      </c>
      <c r="E423" s="193" t="s">
        <v>3</v>
      </c>
      <c r="F423" s="194" t="s">
        <v>566</v>
      </c>
      <c r="G423" s="14"/>
      <c r="H423" s="195">
        <v>0.023</v>
      </c>
      <c r="I423" s="196"/>
      <c r="J423" s="14"/>
      <c r="K423" s="14"/>
      <c r="L423" s="192"/>
      <c r="M423" s="197"/>
      <c r="N423" s="198"/>
      <c r="O423" s="198"/>
      <c r="P423" s="198"/>
      <c r="Q423" s="198"/>
      <c r="R423" s="198"/>
      <c r="S423" s="198"/>
      <c r="T423" s="199"/>
      <c r="U423" s="14"/>
      <c r="V423" s="14"/>
      <c r="W423" s="14"/>
      <c r="X423" s="14"/>
      <c r="Y423" s="14"/>
      <c r="Z423" s="14"/>
      <c r="AA423" s="14"/>
      <c r="AB423" s="14"/>
      <c r="AC423" s="14"/>
      <c r="AD423" s="14"/>
      <c r="AE423" s="14"/>
      <c r="AT423" s="193" t="s">
        <v>144</v>
      </c>
      <c r="AU423" s="193" t="s">
        <v>79</v>
      </c>
      <c r="AV423" s="14" t="s">
        <v>79</v>
      </c>
      <c r="AW423" s="14" t="s">
        <v>33</v>
      </c>
      <c r="AX423" s="14" t="s">
        <v>15</v>
      </c>
      <c r="AY423" s="193" t="s">
        <v>129</v>
      </c>
    </row>
    <row r="424" s="14" customFormat="1">
      <c r="A424" s="14"/>
      <c r="B424" s="192"/>
      <c r="C424" s="14"/>
      <c r="D424" s="185" t="s">
        <v>144</v>
      </c>
      <c r="E424" s="14"/>
      <c r="F424" s="194" t="s">
        <v>567</v>
      </c>
      <c r="G424" s="14"/>
      <c r="H424" s="195">
        <v>0.025000000000000001</v>
      </c>
      <c r="I424" s="196"/>
      <c r="J424" s="14"/>
      <c r="K424" s="14"/>
      <c r="L424" s="192"/>
      <c r="M424" s="197"/>
      <c r="N424" s="198"/>
      <c r="O424" s="198"/>
      <c r="P424" s="198"/>
      <c r="Q424" s="198"/>
      <c r="R424" s="198"/>
      <c r="S424" s="198"/>
      <c r="T424" s="199"/>
      <c r="U424" s="14"/>
      <c r="V424" s="14"/>
      <c r="W424" s="14"/>
      <c r="X424" s="14"/>
      <c r="Y424" s="14"/>
      <c r="Z424" s="14"/>
      <c r="AA424" s="14"/>
      <c r="AB424" s="14"/>
      <c r="AC424" s="14"/>
      <c r="AD424" s="14"/>
      <c r="AE424" s="14"/>
      <c r="AT424" s="193" t="s">
        <v>144</v>
      </c>
      <c r="AU424" s="193" t="s">
        <v>79</v>
      </c>
      <c r="AV424" s="14" t="s">
        <v>79</v>
      </c>
      <c r="AW424" s="14" t="s">
        <v>4</v>
      </c>
      <c r="AX424" s="14" t="s">
        <v>15</v>
      </c>
      <c r="AY424" s="193" t="s">
        <v>129</v>
      </c>
    </row>
    <row r="425" s="2" customFormat="1" ht="49.05" customHeight="1">
      <c r="A425" s="39"/>
      <c r="B425" s="165"/>
      <c r="C425" s="166" t="s">
        <v>568</v>
      </c>
      <c r="D425" s="166" t="s">
        <v>132</v>
      </c>
      <c r="E425" s="167" t="s">
        <v>569</v>
      </c>
      <c r="F425" s="168" t="s">
        <v>570</v>
      </c>
      <c r="G425" s="169" t="s">
        <v>135</v>
      </c>
      <c r="H425" s="170">
        <v>8</v>
      </c>
      <c r="I425" s="171"/>
      <c r="J425" s="172">
        <f>ROUND(I425*H425,2)</f>
        <v>0</v>
      </c>
      <c r="K425" s="168" t="s">
        <v>136</v>
      </c>
      <c r="L425" s="40"/>
      <c r="M425" s="173" t="s">
        <v>3</v>
      </c>
      <c r="N425" s="174" t="s">
        <v>43</v>
      </c>
      <c r="O425" s="73"/>
      <c r="P425" s="175">
        <f>O425*H425</f>
        <v>0</v>
      </c>
      <c r="Q425" s="175">
        <v>0.01396</v>
      </c>
      <c r="R425" s="175">
        <f>Q425*H425</f>
        <v>0.11168</v>
      </c>
      <c r="S425" s="175">
        <v>0</v>
      </c>
      <c r="T425" s="176">
        <f>S425*H425</f>
        <v>0</v>
      </c>
      <c r="U425" s="39"/>
      <c r="V425" s="39"/>
      <c r="W425" s="39"/>
      <c r="X425" s="39"/>
      <c r="Y425" s="39"/>
      <c r="Z425" s="39"/>
      <c r="AA425" s="39"/>
      <c r="AB425" s="39"/>
      <c r="AC425" s="39"/>
      <c r="AD425" s="39"/>
      <c r="AE425" s="39"/>
      <c r="AR425" s="177" t="s">
        <v>219</v>
      </c>
      <c r="AT425" s="177" t="s">
        <v>132</v>
      </c>
      <c r="AU425" s="177" t="s">
        <v>79</v>
      </c>
      <c r="AY425" s="20" t="s">
        <v>129</v>
      </c>
      <c r="BE425" s="178">
        <f>IF(N425="základní",J425,0)</f>
        <v>0</v>
      </c>
      <c r="BF425" s="178">
        <f>IF(N425="snížená",J425,0)</f>
        <v>0</v>
      </c>
      <c r="BG425" s="178">
        <f>IF(N425="zákl. přenesená",J425,0)</f>
        <v>0</v>
      </c>
      <c r="BH425" s="178">
        <f>IF(N425="sníž. přenesená",J425,0)</f>
        <v>0</v>
      </c>
      <c r="BI425" s="178">
        <f>IF(N425="nulová",J425,0)</f>
        <v>0</v>
      </c>
      <c r="BJ425" s="20" t="s">
        <v>79</v>
      </c>
      <c r="BK425" s="178">
        <f>ROUND(I425*H425,2)</f>
        <v>0</v>
      </c>
      <c r="BL425" s="20" t="s">
        <v>219</v>
      </c>
      <c r="BM425" s="177" t="s">
        <v>571</v>
      </c>
    </row>
    <row r="426" s="2" customFormat="1">
      <c r="A426" s="39"/>
      <c r="B426" s="40"/>
      <c r="C426" s="39"/>
      <c r="D426" s="179" t="s">
        <v>138</v>
      </c>
      <c r="E426" s="39"/>
      <c r="F426" s="180" t="s">
        <v>572</v>
      </c>
      <c r="G426" s="39"/>
      <c r="H426" s="39"/>
      <c r="I426" s="181"/>
      <c r="J426" s="39"/>
      <c r="K426" s="39"/>
      <c r="L426" s="40"/>
      <c r="M426" s="182"/>
      <c r="N426" s="183"/>
      <c r="O426" s="73"/>
      <c r="P426" s="73"/>
      <c r="Q426" s="73"/>
      <c r="R426" s="73"/>
      <c r="S426" s="73"/>
      <c r="T426" s="74"/>
      <c r="U426" s="39"/>
      <c r="V426" s="39"/>
      <c r="W426" s="39"/>
      <c r="X426" s="39"/>
      <c r="Y426" s="39"/>
      <c r="Z426" s="39"/>
      <c r="AA426" s="39"/>
      <c r="AB426" s="39"/>
      <c r="AC426" s="39"/>
      <c r="AD426" s="39"/>
      <c r="AE426" s="39"/>
      <c r="AT426" s="20" t="s">
        <v>138</v>
      </c>
      <c r="AU426" s="20" t="s">
        <v>79</v>
      </c>
    </row>
    <row r="427" s="2" customFormat="1" ht="37.8" customHeight="1">
      <c r="A427" s="39"/>
      <c r="B427" s="165"/>
      <c r="C427" s="166" t="s">
        <v>573</v>
      </c>
      <c r="D427" s="166" t="s">
        <v>132</v>
      </c>
      <c r="E427" s="167" t="s">
        <v>574</v>
      </c>
      <c r="F427" s="168" t="s">
        <v>575</v>
      </c>
      <c r="G427" s="169" t="s">
        <v>497</v>
      </c>
      <c r="H427" s="170">
        <v>3.0289999999999999</v>
      </c>
      <c r="I427" s="171"/>
      <c r="J427" s="172">
        <f>ROUND(I427*H427,2)</f>
        <v>0</v>
      </c>
      <c r="K427" s="168" t="s">
        <v>136</v>
      </c>
      <c r="L427" s="40"/>
      <c r="M427" s="173" t="s">
        <v>3</v>
      </c>
      <c r="N427" s="174" t="s">
        <v>43</v>
      </c>
      <c r="O427" s="73"/>
      <c r="P427" s="175">
        <f>O427*H427</f>
        <v>0</v>
      </c>
      <c r="Q427" s="175">
        <v>0.022839999999999999</v>
      </c>
      <c r="R427" s="175">
        <f>Q427*H427</f>
        <v>0.069182359999999998</v>
      </c>
      <c r="S427" s="175">
        <v>0</v>
      </c>
      <c r="T427" s="176">
        <f>S427*H427</f>
        <v>0</v>
      </c>
      <c r="U427" s="39"/>
      <c r="V427" s="39"/>
      <c r="W427" s="39"/>
      <c r="X427" s="39"/>
      <c r="Y427" s="39"/>
      <c r="Z427" s="39"/>
      <c r="AA427" s="39"/>
      <c r="AB427" s="39"/>
      <c r="AC427" s="39"/>
      <c r="AD427" s="39"/>
      <c r="AE427" s="39"/>
      <c r="AR427" s="177" t="s">
        <v>219</v>
      </c>
      <c r="AT427" s="177" t="s">
        <v>132</v>
      </c>
      <c r="AU427" s="177" t="s">
        <v>79</v>
      </c>
      <c r="AY427" s="20" t="s">
        <v>129</v>
      </c>
      <c r="BE427" s="178">
        <f>IF(N427="základní",J427,0)</f>
        <v>0</v>
      </c>
      <c r="BF427" s="178">
        <f>IF(N427="snížená",J427,0)</f>
        <v>0</v>
      </c>
      <c r="BG427" s="178">
        <f>IF(N427="zákl. přenesená",J427,0)</f>
        <v>0</v>
      </c>
      <c r="BH427" s="178">
        <f>IF(N427="sníž. přenesená",J427,0)</f>
        <v>0</v>
      </c>
      <c r="BI427" s="178">
        <f>IF(N427="nulová",J427,0)</f>
        <v>0</v>
      </c>
      <c r="BJ427" s="20" t="s">
        <v>79</v>
      </c>
      <c r="BK427" s="178">
        <f>ROUND(I427*H427,2)</f>
        <v>0</v>
      </c>
      <c r="BL427" s="20" t="s">
        <v>219</v>
      </c>
      <c r="BM427" s="177" t="s">
        <v>576</v>
      </c>
    </row>
    <row r="428" s="2" customFormat="1">
      <c r="A428" s="39"/>
      <c r="B428" s="40"/>
      <c r="C428" s="39"/>
      <c r="D428" s="179" t="s">
        <v>138</v>
      </c>
      <c r="E428" s="39"/>
      <c r="F428" s="180" t="s">
        <v>577</v>
      </c>
      <c r="G428" s="39"/>
      <c r="H428" s="39"/>
      <c r="I428" s="181"/>
      <c r="J428" s="39"/>
      <c r="K428" s="39"/>
      <c r="L428" s="40"/>
      <c r="M428" s="182"/>
      <c r="N428" s="183"/>
      <c r="O428" s="73"/>
      <c r="P428" s="73"/>
      <c r="Q428" s="73"/>
      <c r="R428" s="73"/>
      <c r="S428" s="73"/>
      <c r="T428" s="74"/>
      <c r="U428" s="39"/>
      <c r="V428" s="39"/>
      <c r="W428" s="39"/>
      <c r="X428" s="39"/>
      <c r="Y428" s="39"/>
      <c r="Z428" s="39"/>
      <c r="AA428" s="39"/>
      <c r="AB428" s="39"/>
      <c r="AC428" s="39"/>
      <c r="AD428" s="39"/>
      <c r="AE428" s="39"/>
      <c r="AT428" s="20" t="s">
        <v>138</v>
      </c>
      <c r="AU428" s="20" t="s">
        <v>79</v>
      </c>
    </row>
    <row r="429" s="14" customFormat="1">
      <c r="A429" s="14"/>
      <c r="B429" s="192"/>
      <c r="C429" s="14"/>
      <c r="D429" s="185" t="s">
        <v>144</v>
      </c>
      <c r="E429" s="193" t="s">
        <v>3</v>
      </c>
      <c r="F429" s="194" t="s">
        <v>578</v>
      </c>
      <c r="G429" s="14"/>
      <c r="H429" s="195">
        <v>3.0289999999999999</v>
      </c>
      <c r="I429" s="196"/>
      <c r="J429" s="14"/>
      <c r="K429" s="14"/>
      <c r="L429" s="192"/>
      <c r="M429" s="197"/>
      <c r="N429" s="198"/>
      <c r="O429" s="198"/>
      <c r="P429" s="198"/>
      <c r="Q429" s="198"/>
      <c r="R429" s="198"/>
      <c r="S429" s="198"/>
      <c r="T429" s="199"/>
      <c r="U429" s="14"/>
      <c r="V429" s="14"/>
      <c r="W429" s="14"/>
      <c r="X429" s="14"/>
      <c r="Y429" s="14"/>
      <c r="Z429" s="14"/>
      <c r="AA429" s="14"/>
      <c r="AB429" s="14"/>
      <c r="AC429" s="14"/>
      <c r="AD429" s="14"/>
      <c r="AE429" s="14"/>
      <c r="AT429" s="193" t="s">
        <v>144</v>
      </c>
      <c r="AU429" s="193" t="s">
        <v>79</v>
      </c>
      <c r="AV429" s="14" t="s">
        <v>79</v>
      </c>
      <c r="AW429" s="14" t="s">
        <v>33</v>
      </c>
      <c r="AX429" s="14" t="s">
        <v>15</v>
      </c>
      <c r="AY429" s="193" t="s">
        <v>129</v>
      </c>
    </row>
    <row r="430" s="2" customFormat="1" ht="37.8" customHeight="1">
      <c r="A430" s="39"/>
      <c r="B430" s="165"/>
      <c r="C430" s="166" t="s">
        <v>579</v>
      </c>
      <c r="D430" s="166" t="s">
        <v>132</v>
      </c>
      <c r="E430" s="167" t="s">
        <v>580</v>
      </c>
      <c r="F430" s="168" t="s">
        <v>581</v>
      </c>
      <c r="G430" s="169" t="s">
        <v>135</v>
      </c>
      <c r="H430" s="170">
        <v>113.8</v>
      </c>
      <c r="I430" s="171"/>
      <c r="J430" s="172">
        <f>ROUND(I430*H430,2)</f>
        <v>0</v>
      </c>
      <c r="K430" s="168" t="s">
        <v>3</v>
      </c>
      <c r="L430" s="40"/>
      <c r="M430" s="173" t="s">
        <v>3</v>
      </c>
      <c r="N430" s="174" t="s">
        <v>43</v>
      </c>
      <c r="O430" s="73"/>
      <c r="P430" s="175">
        <f>O430*H430</f>
        <v>0</v>
      </c>
      <c r="Q430" s="175">
        <v>0</v>
      </c>
      <c r="R430" s="175">
        <f>Q430*H430</f>
        <v>0</v>
      </c>
      <c r="S430" s="175">
        <v>0</v>
      </c>
      <c r="T430" s="176">
        <f>S430*H430</f>
        <v>0</v>
      </c>
      <c r="U430" s="39"/>
      <c r="V430" s="39"/>
      <c r="W430" s="39"/>
      <c r="X430" s="39"/>
      <c r="Y430" s="39"/>
      <c r="Z430" s="39"/>
      <c r="AA430" s="39"/>
      <c r="AB430" s="39"/>
      <c r="AC430" s="39"/>
      <c r="AD430" s="39"/>
      <c r="AE430" s="39"/>
      <c r="AR430" s="177" t="s">
        <v>219</v>
      </c>
      <c r="AT430" s="177" t="s">
        <v>132</v>
      </c>
      <c r="AU430" s="177" t="s">
        <v>79</v>
      </c>
      <c r="AY430" s="20" t="s">
        <v>129</v>
      </c>
      <c r="BE430" s="178">
        <f>IF(N430="základní",J430,0)</f>
        <v>0</v>
      </c>
      <c r="BF430" s="178">
        <f>IF(N430="snížená",J430,0)</f>
        <v>0</v>
      </c>
      <c r="BG430" s="178">
        <f>IF(N430="zákl. přenesená",J430,0)</f>
        <v>0</v>
      </c>
      <c r="BH430" s="178">
        <f>IF(N430="sníž. přenesená",J430,0)</f>
        <v>0</v>
      </c>
      <c r="BI430" s="178">
        <f>IF(N430="nulová",J430,0)</f>
        <v>0</v>
      </c>
      <c r="BJ430" s="20" t="s">
        <v>79</v>
      </c>
      <c r="BK430" s="178">
        <f>ROUND(I430*H430,2)</f>
        <v>0</v>
      </c>
      <c r="BL430" s="20" t="s">
        <v>219</v>
      </c>
      <c r="BM430" s="177" t="s">
        <v>582</v>
      </c>
    </row>
    <row r="431" s="2" customFormat="1" ht="55.5" customHeight="1">
      <c r="A431" s="39"/>
      <c r="B431" s="165"/>
      <c r="C431" s="166" t="s">
        <v>583</v>
      </c>
      <c r="D431" s="166" t="s">
        <v>132</v>
      </c>
      <c r="E431" s="167" t="s">
        <v>584</v>
      </c>
      <c r="F431" s="168" t="s">
        <v>585</v>
      </c>
      <c r="G431" s="169" t="s">
        <v>255</v>
      </c>
      <c r="H431" s="170">
        <v>1.8520000000000001</v>
      </c>
      <c r="I431" s="171"/>
      <c r="J431" s="172">
        <f>ROUND(I431*H431,2)</f>
        <v>0</v>
      </c>
      <c r="K431" s="168" t="s">
        <v>136</v>
      </c>
      <c r="L431" s="40"/>
      <c r="M431" s="173" t="s">
        <v>3</v>
      </c>
      <c r="N431" s="174" t="s">
        <v>43</v>
      </c>
      <c r="O431" s="73"/>
      <c r="P431" s="175">
        <f>O431*H431</f>
        <v>0</v>
      </c>
      <c r="Q431" s="175">
        <v>0</v>
      </c>
      <c r="R431" s="175">
        <f>Q431*H431</f>
        <v>0</v>
      </c>
      <c r="S431" s="175">
        <v>0</v>
      </c>
      <c r="T431" s="176">
        <f>S431*H431</f>
        <v>0</v>
      </c>
      <c r="U431" s="39"/>
      <c r="V431" s="39"/>
      <c r="W431" s="39"/>
      <c r="X431" s="39"/>
      <c r="Y431" s="39"/>
      <c r="Z431" s="39"/>
      <c r="AA431" s="39"/>
      <c r="AB431" s="39"/>
      <c r="AC431" s="39"/>
      <c r="AD431" s="39"/>
      <c r="AE431" s="39"/>
      <c r="AR431" s="177" t="s">
        <v>219</v>
      </c>
      <c r="AT431" s="177" t="s">
        <v>132</v>
      </c>
      <c r="AU431" s="177" t="s">
        <v>79</v>
      </c>
      <c r="AY431" s="20" t="s">
        <v>129</v>
      </c>
      <c r="BE431" s="178">
        <f>IF(N431="základní",J431,0)</f>
        <v>0</v>
      </c>
      <c r="BF431" s="178">
        <f>IF(N431="snížená",J431,0)</f>
        <v>0</v>
      </c>
      <c r="BG431" s="178">
        <f>IF(N431="zákl. přenesená",J431,0)</f>
        <v>0</v>
      </c>
      <c r="BH431" s="178">
        <f>IF(N431="sníž. přenesená",J431,0)</f>
        <v>0</v>
      </c>
      <c r="BI431" s="178">
        <f>IF(N431="nulová",J431,0)</f>
        <v>0</v>
      </c>
      <c r="BJ431" s="20" t="s">
        <v>79</v>
      </c>
      <c r="BK431" s="178">
        <f>ROUND(I431*H431,2)</f>
        <v>0</v>
      </c>
      <c r="BL431" s="20" t="s">
        <v>219</v>
      </c>
      <c r="BM431" s="177" t="s">
        <v>586</v>
      </c>
    </row>
    <row r="432" s="2" customFormat="1">
      <c r="A432" s="39"/>
      <c r="B432" s="40"/>
      <c r="C432" s="39"/>
      <c r="D432" s="179" t="s">
        <v>138</v>
      </c>
      <c r="E432" s="39"/>
      <c r="F432" s="180" t="s">
        <v>587</v>
      </c>
      <c r="G432" s="39"/>
      <c r="H432" s="39"/>
      <c r="I432" s="181"/>
      <c r="J432" s="39"/>
      <c r="K432" s="39"/>
      <c r="L432" s="40"/>
      <c r="M432" s="182"/>
      <c r="N432" s="183"/>
      <c r="O432" s="73"/>
      <c r="P432" s="73"/>
      <c r="Q432" s="73"/>
      <c r="R432" s="73"/>
      <c r="S432" s="73"/>
      <c r="T432" s="74"/>
      <c r="U432" s="39"/>
      <c r="V432" s="39"/>
      <c r="W432" s="39"/>
      <c r="X432" s="39"/>
      <c r="Y432" s="39"/>
      <c r="Z432" s="39"/>
      <c r="AA432" s="39"/>
      <c r="AB432" s="39"/>
      <c r="AC432" s="39"/>
      <c r="AD432" s="39"/>
      <c r="AE432" s="39"/>
      <c r="AT432" s="20" t="s">
        <v>138</v>
      </c>
      <c r="AU432" s="20" t="s">
        <v>79</v>
      </c>
    </row>
    <row r="433" s="12" customFormat="1" ht="22.8" customHeight="1">
      <c r="A433" s="12"/>
      <c r="B433" s="152"/>
      <c r="C433" s="12"/>
      <c r="D433" s="153" t="s">
        <v>70</v>
      </c>
      <c r="E433" s="163" t="s">
        <v>588</v>
      </c>
      <c r="F433" s="163" t="s">
        <v>589</v>
      </c>
      <c r="G433" s="12"/>
      <c r="H433" s="12"/>
      <c r="I433" s="155"/>
      <c r="J433" s="164">
        <f>BK433</f>
        <v>0</v>
      </c>
      <c r="K433" s="12"/>
      <c r="L433" s="152"/>
      <c r="M433" s="157"/>
      <c r="N433" s="158"/>
      <c r="O433" s="158"/>
      <c r="P433" s="159">
        <f>SUM(P434:P445)</f>
        <v>0</v>
      </c>
      <c r="Q433" s="158"/>
      <c r="R433" s="159">
        <f>SUM(R434:R445)</f>
        <v>0</v>
      </c>
      <c r="S433" s="158"/>
      <c r="T433" s="160">
        <f>SUM(T434:T445)</f>
        <v>0</v>
      </c>
      <c r="U433" s="12"/>
      <c r="V433" s="12"/>
      <c r="W433" s="12"/>
      <c r="X433" s="12"/>
      <c r="Y433" s="12"/>
      <c r="Z433" s="12"/>
      <c r="AA433" s="12"/>
      <c r="AB433" s="12"/>
      <c r="AC433" s="12"/>
      <c r="AD433" s="12"/>
      <c r="AE433" s="12"/>
      <c r="AR433" s="153" t="s">
        <v>79</v>
      </c>
      <c r="AT433" s="161" t="s">
        <v>70</v>
      </c>
      <c r="AU433" s="161" t="s">
        <v>15</v>
      </c>
      <c r="AY433" s="153" t="s">
        <v>129</v>
      </c>
      <c r="BK433" s="162">
        <f>SUM(BK434:BK445)</f>
        <v>0</v>
      </c>
    </row>
    <row r="434" s="2" customFormat="1" ht="37.8" customHeight="1">
      <c r="A434" s="39"/>
      <c r="B434" s="165"/>
      <c r="C434" s="166" t="s">
        <v>590</v>
      </c>
      <c r="D434" s="166" t="s">
        <v>132</v>
      </c>
      <c r="E434" s="167" t="s">
        <v>591</v>
      </c>
      <c r="F434" s="168" t="s">
        <v>592</v>
      </c>
      <c r="G434" s="169" t="s">
        <v>505</v>
      </c>
      <c r="H434" s="170">
        <v>82</v>
      </c>
      <c r="I434" s="171"/>
      <c r="J434" s="172">
        <f>ROUND(I434*H434,2)</f>
        <v>0</v>
      </c>
      <c r="K434" s="168" t="s">
        <v>3</v>
      </c>
      <c r="L434" s="40"/>
      <c r="M434" s="173" t="s">
        <v>3</v>
      </c>
      <c r="N434" s="174" t="s">
        <v>43</v>
      </c>
      <c r="O434" s="73"/>
      <c r="P434" s="175">
        <f>O434*H434</f>
        <v>0</v>
      </c>
      <c r="Q434" s="175">
        <v>0</v>
      </c>
      <c r="R434" s="175">
        <f>Q434*H434</f>
        <v>0</v>
      </c>
      <c r="S434" s="175">
        <v>0</v>
      </c>
      <c r="T434" s="176">
        <f>S434*H434</f>
        <v>0</v>
      </c>
      <c r="U434" s="39"/>
      <c r="V434" s="39"/>
      <c r="W434" s="39"/>
      <c r="X434" s="39"/>
      <c r="Y434" s="39"/>
      <c r="Z434" s="39"/>
      <c r="AA434" s="39"/>
      <c r="AB434" s="39"/>
      <c r="AC434" s="39"/>
      <c r="AD434" s="39"/>
      <c r="AE434" s="39"/>
      <c r="AR434" s="177" t="s">
        <v>219</v>
      </c>
      <c r="AT434" s="177" t="s">
        <v>132</v>
      </c>
      <c r="AU434" s="177" t="s">
        <v>79</v>
      </c>
      <c r="AY434" s="20" t="s">
        <v>129</v>
      </c>
      <c r="BE434" s="178">
        <f>IF(N434="základní",J434,0)</f>
        <v>0</v>
      </c>
      <c r="BF434" s="178">
        <f>IF(N434="snížená",J434,0)</f>
        <v>0</v>
      </c>
      <c r="BG434" s="178">
        <f>IF(N434="zákl. přenesená",J434,0)</f>
        <v>0</v>
      </c>
      <c r="BH434" s="178">
        <f>IF(N434="sníž. přenesená",J434,0)</f>
        <v>0</v>
      </c>
      <c r="BI434" s="178">
        <f>IF(N434="nulová",J434,0)</f>
        <v>0</v>
      </c>
      <c r="BJ434" s="20" t="s">
        <v>79</v>
      </c>
      <c r="BK434" s="178">
        <f>ROUND(I434*H434,2)</f>
        <v>0</v>
      </c>
      <c r="BL434" s="20" t="s">
        <v>219</v>
      </c>
      <c r="BM434" s="177" t="s">
        <v>593</v>
      </c>
    </row>
    <row r="435" s="2" customFormat="1" ht="37.8" customHeight="1">
      <c r="A435" s="39"/>
      <c r="B435" s="165"/>
      <c r="C435" s="166" t="s">
        <v>594</v>
      </c>
      <c r="D435" s="166" t="s">
        <v>132</v>
      </c>
      <c r="E435" s="167" t="s">
        <v>595</v>
      </c>
      <c r="F435" s="168" t="s">
        <v>596</v>
      </c>
      <c r="G435" s="169" t="s">
        <v>505</v>
      </c>
      <c r="H435" s="170">
        <v>31</v>
      </c>
      <c r="I435" s="171"/>
      <c r="J435" s="172">
        <f>ROUND(I435*H435,2)</f>
        <v>0</v>
      </c>
      <c r="K435" s="168" t="s">
        <v>3</v>
      </c>
      <c r="L435" s="40"/>
      <c r="M435" s="173" t="s">
        <v>3</v>
      </c>
      <c r="N435" s="174" t="s">
        <v>43</v>
      </c>
      <c r="O435" s="73"/>
      <c r="P435" s="175">
        <f>O435*H435</f>
        <v>0</v>
      </c>
      <c r="Q435" s="175">
        <v>0</v>
      </c>
      <c r="R435" s="175">
        <f>Q435*H435</f>
        <v>0</v>
      </c>
      <c r="S435" s="175">
        <v>0</v>
      </c>
      <c r="T435" s="176">
        <f>S435*H435</f>
        <v>0</v>
      </c>
      <c r="U435" s="39"/>
      <c r="V435" s="39"/>
      <c r="W435" s="39"/>
      <c r="X435" s="39"/>
      <c r="Y435" s="39"/>
      <c r="Z435" s="39"/>
      <c r="AA435" s="39"/>
      <c r="AB435" s="39"/>
      <c r="AC435" s="39"/>
      <c r="AD435" s="39"/>
      <c r="AE435" s="39"/>
      <c r="AR435" s="177" t="s">
        <v>219</v>
      </c>
      <c r="AT435" s="177" t="s">
        <v>132</v>
      </c>
      <c r="AU435" s="177" t="s">
        <v>79</v>
      </c>
      <c r="AY435" s="20" t="s">
        <v>129</v>
      </c>
      <c r="BE435" s="178">
        <f>IF(N435="základní",J435,0)</f>
        <v>0</v>
      </c>
      <c r="BF435" s="178">
        <f>IF(N435="snížená",J435,0)</f>
        <v>0</v>
      </c>
      <c r="BG435" s="178">
        <f>IF(N435="zákl. přenesená",J435,0)</f>
        <v>0</v>
      </c>
      <c r="BH435" s="178">
        <f>IF(N435="sníž. přenesená",J435,0)</f>
        <v>0</v>
      </c>
      <c r="BI435" s="178">
        <f>IF(N435="nulová",J435,0)</f>
        <v>0</v>
      </c>
      <c r="BJ435" s="20" t="s">
        <v>79</v>
      </c>
      <c r="BK435" s="178">
        <f>ROUND(I435*H435,2)</f>
        <v>0</v>
      </c>
      <c r="BL435" s="20" t="s">
        <v>219</v>
      </c>
      <c r="BM435" s="177" t="s">
        <v>597</v>
      </c>
    </row>
    <row r="436" s="2" customFormat="1" ht="24.15" customHeight="1">
      <c r="A436" s="39"/>
      <c r="B436" s="165"/>
      <c r="C436" s="166" t="s">
        <v>598</v>
      </c>
      <c r="D436" s="166" t="s">
        <v>132</v>
      </c>
      <c r="E436" s="167" t="s">
        <v>599</v>
      </c>
      <c r="F436" s="168" t="s">
        <v>600</v>
      </c>
      <c r="G436" s="169" t="s">
        <v>505</v>
      </c>
      <c r="H436" s="170">
        <v>31</v>
      </c>
      <c r="I436" s="171"/>
      <c r="J436" s="172">
        <f>ROUND(I436*H436,2)</f>
        <v>0</v>
      </c>
      <c r="K436" s="168" t="s">
        <v>3</v>
      </c>
      <c r="L436" s="40"/>
      <c r="M436" s="173" t="s">
        <v>3</v>
      </c>
      <c r="N436" s="174" t="s">
        <v>43</v>
      </c>
      <c r="O436" s="73"/>
      <c r="P436" s="175">
        <f>O436*H436</f>
        <v>0</v>
      </c>
      <c r="Q436" s="175">
        <v>0</v>
      </c>
      <c r="R436" s="175">
        <f>Q436*H436</f>
        <v>0</v>
      </c>
      <c r="S436" s="175">
        <v>0</v>
      </c>
      <c r="T436" s="176">
        <f>S436*H436</f>
        <v>0</v>
      </c>
      <c r="U436" s="39"/>
      <c r="V436" s="39"/>
      <c r="W436" s="39"/>
      <c r="X436" s="39"/>
      <c r="Y436" s="39"/>
      <c r="Z436" s="39"/>
      <c r="AA436" s="39"/>
      <c r="AB436" s="39"/>
      <c r="AC436" s="39"/>
      <c r="AD436" s="39"/>
      <c r="AE436" s="39"/>
      <c r="AR436" s="177" t="s">
        <v>219</v>
      </c>
      <c r="AT436" s="177" t="s">
        <v>132</v>
      </c>
      <c r="AU436" s="177" t="s">
        <v>79</v>
      </c>
      <c r="AY436" s="20" t="s">
        <v>129</v>
      </c>
      <c r="BE436" s="178">
        <f>IF(N436="základní",J436,0)</f>
        <v>0</v>
      </c>
      <c r="BF436" s="178">
        <f>IF(N436="snížená",J436,0)</f>
        <v>0</v>
      </c>
      <c r="BG436" s="178">
        <f>IF(N436="zákl. přenesená",J436,0)</f>
        <v>0</v>
      </c>
      <c r="BH436" s="178">
        <f>IF(N436="sníž. přenesená",J436,0)</f>
        <v>0</v>
      </c>
      <c r="BI436" s="178">
        <f>IF(N436="nulová",J436,0)</f>
        <v>0</v>
      </c>
      <c r="BJ436" s="20" t="s">
        <v>79</v>
      </c>
      <c r="BK436" s="178">
        <f>ROUND(I436*H436,2)</f>
        <v>0</v>
      </c>
      <c r="BL436" s="20" t="s">
        <v>219</v>
      </c>
      <c r="BM436" s="177" t="s">
        <v>601</v>
      </c>
    </row>
    <row r="437" s="2" customFormat="1" ht="37.8" customHeight="1">
      <c r="A437" s="39"/>
      <c r="B437" s="165"/>
      <c r="C437" s="166" t="s">
        <v>602</v>
      </c>
      <c r="D437" s="166" t="s">
        <v>132</v>
      </c>
      <c r="E437" s="167" t="s">
        <v>603</v>
      </c>
      <c r="F437" s="168" t="s">
        <v>604</v>
      </c>
      <c r="G437" s="169" t="s">
        <v>505</v>
      </c>
      <c r="H437" s="170">
        <v>24</v>
      </c>
      <c r="I437" s="171"/>
      <c r="J437" s="172">
        <f>ROUND(I437*H437,2)</f>
        <v>0</v>
      </c>
      <c r="K437" s="168" t="s">
        <v>3</v>
      </c>
      <c r="L437" s="40"/>
      <c r="M437" s="173" t="s">
        <v>3</v>
      </c>
      <c r="N437" s="174" t="s">
        <v>43</v>
      </c>
      <c r="O437" s="73"/>
      <c r="P437" s="175">
        <f>O437*H437</f>
        <v>0</v>
      </c>
      <c r="Q437" s="175">
        <v>0</v>
      </c>
      <c r="R437" s="175">
        <f>Q437*H437</f>
        <v>0</v>
      </c>
      <c r="S437" s="175">
        <v>0</v>
      </c>
      <c r="T437" s="176">
        <f>S437*H437</f>
        <v>0</v>
      </c>
      <c r="U437" s="39"/>
      <c r="V437" s="39"/>
      <c r="W437" s="39"/>
      <c r="X437" s="39"/>
      <c r="Y437" s="39"/>
      <c r="Z437" s="39"/>
      <c r="AA437" s="39"/>
      <c r="AB437" s="39"/>
      <c r="AC437" s="39"/>
      <c r="AD437" s="39"/>
      <c r="AE437" s="39"/>
      <c r="AR437" s="177" t="s">
        <v>219</v>
      </c>
      <c r="AT437" s="177" t="s">
        <v>132</v>
      </c>
      <c r="AU437" s="177" t="s">
        <v>79</v>
      </c>
      <c r="AY437" s="20" t="s">
        <v>129</v>
      </c>
      <c r="BE437" s="178">
        <f>IF(N437="základní",J437,0)</f>
        <v>0</v>
      </c>
      <c r="BF437" s="178">
        <f>IF(N437="snížená",J437,0)</f>
        <v>0</v>
      </c>
      <c r="BG437" s="178">
        <f>IF(N437="zákl. přenesená",J437,0)</f>
        <v>0</v>
      </c>
      <c r="BH437" s="178">
        <f>IF(N437="sníž. přenesená",J437,0)</f>
        <v>0</v>
      </c>
      <c r="BI437" s="178">
        <f>IF(N437="nulová",J437,0)</f>
        <v>0</v>
      </c>
      <c r="BJ437" s="20" t="s">
        <v>79</v>
      </c>
      <c r="BK437" s="178">
        <f>ROUND(I437*H437,2)</f>
        <v>0</v>
      </c>
      <c r="BL437" s="20" t="s">
        <v>219</v>
      </c>
      <c r="BM437" s="177" t="s">
        <v>605</v>
      </c>
    </row>
    <row r="438" s="2" customFormat="1" ht="24.15" customHeight="1">
      <c r="A438" s="39"/>
      <c r="B438" s="165"/>
      <c r="C438" s="166" t="s">
        <v>606</v>
      </c>
      <c r="D438" s="166" t="s">
        <v>132</v>
      </c>
      <c r="E438" s="167" t="s">
        <v>607</v>
      </c>
      <c r="F438" s="168" t="s">
        <v>608</v>
      </c>
      <c r="G438" s="169" t="s">
        <v>505</v>
      </c>
      <c r="H438" s="170">
        <v>24</v>
      </c>
      <c r="I438" s="171"/>
      <c r="J438" s="172">
        <f>ROUND(I438*H438,2)</f>
        <v>0</v>
      </c>
      <c r="K438" s="168" t="s">
        <v>3</v>
      </c>
      <c r="L438" s="40"/>
      <c r="M438" s="173" t="s">
        <v>3</v>
      </c>
      <c r="N438" s="174" t="s">
        <v>43</v>
      </c>
      <c r="O438" s="73"/>
      <c r="P438" s="175">
        <f>O438*H438</f>
        <v>0</v>
      </c>
      <c r="Q438" s="175">
        <v>0</v>
      </c>
      <c r="R438" s="175">
        <f>Q438*H438</f>
        <v>0</v>
      </c>
      <c r="S438" s="175">
        <v>0</v>
      </c>
      <c r="T438" s="176">
        <f>S438*H438</f>
        <v>0</v>
      </c>
      <c r="U438" s="39"/>
      <c r="V438" s="39"/>
      <c r="W438" s="39"/>
      <c r="X438" s="39"/>
      <c r="Y438" s="39"/>
      <c r="Z438" s="39"/>
      <c r="AA438" s="39"/>
      <c r="AB438" s="39"/>
      <c r="AC438" s="39"/>
      <c r="AD438" s="39"/>
      <c r="AE438" s="39"/>
      <c r="AR438" s="177" t="s">
        <v>219</v>
      </c>
      <c r="AT438" s="177" t="s">
        <v>132</v>
      </c>
      <c r="AU438" s="177" t="s">
        <v>79</v>
      </c>
      <c r="AY438" s="20" t="s">
        <v>129</v>
      </c>
      <c r="BE438" s="178">
        <f>IF(N438="základní",J438,0)</f>
        <v>0</v>
      </c>
      <c r="BF438" s="178">
        <f>IF(N438="snížená",J438,0)</f>
        <v>0</v>
      </c>
      <c r="BG438" s="178">
        <f>IF(N438="zákl. přenesená",J438,0)</f>
        <v>0</v>
      </c>
      <c r="BH438" s="178">
        <f>IF(N438="sníž. přenesená",J438,0)</f>
        <v>0</v>
      </c>
      <c r="BI438" s="178">
        <f>IF(N438="nulová",J438,0)</f>
        <v>0</v>
      </c>
      <c r="BJ438" s="20" t="s">
        <v>79</v>
      </c>
      <c r="BK438" s="178">
        <f>ROUND(I438*H438,2)</f>
        <v>0</v>
      </c>
      <c r="BL438" s="20" t="s">
        <v>219</v>
      </c>
      <c r="BM438" s="177" t="s">
        <v>609</v>
      </c>
    </row>
    <row r="439" s="2" customFormat="1" ht="37.8" customHeight="1">
      <c r="A439" s="39"/>
      <c r="B439" s="165"/>
      <c r="C439" s="166" t="s">
        <v>610</v>
      </c>
      <c r="D439" s="166" t="s">
        <v>132</v>
      </c>
      <c r="E439" s="167" t="s">
        <v>611</v>
      </c>
      <c r="F439" s="168" t="s">
        <v>612</v>
      </c>
      <c r="G439" s="169" t="s">
        <v>505</v>
      </c>
      <c r="H439" s="170">
        <v>18</v>
      </c>
      <c r="I439" s="171"/>
      <c r="J439" s="172">
        <f>ROUND(I439*H439,2)</f>
        <v>0</v>
      </c>
      <c r="K439" s="168" t="s">
        <v>3</v>
      </c>
      <c r="L439" s="40"/>
      <c r="M439" s="173" t="s">
        <v>3</v>
      </c>
      <c r="N439" s="174" t="s">
        <v>43</v>
      </c>
      <c r="O439" s="73"/>
      <c r="P439" s="175">
        <f>O439*H439</f>
        <v>0</v>
      </c>
      <c r="Q439" s="175">
        <v>0</v>
      </c>
      <c r="R439" s="175">
        <f>Q439*H439</f>
        <v>0</v>
      </c>
      <c r="S439" s="175">
        <v>0</v>
      </c>
      <c r="T439" s="176">
        <f>S439*H439</f>
        <v>0</v>
      </c>
      <c r="U439" s="39"/>
      <c r="V439" s="39"/>
      <c r="W439" s="39"/>
      <c r="X439" s="39"/>
      <c r="Y439" s="39"/>
      <c r="Z439" s="39"/>
      <c r="AA439" s="39"/>
      <c r="AB439" s="39"/>
      <c r="AC439" s="39"/>
      <c r="AD439" s="39"/>
      <c r="AE439" s="39"/>
      <c r="AR439" s="177" t="s">
        <v>219</v>
      </c>
      <c r="AT439" s="177" t="s">
        <v>132</v>
      </c>
      <c r="AU439" s="177" t="s">
        <v>79</v>
      </c>
      <c r="AY439" s="20" t="s">
        <v>129</v>
      </c>
      <c r="BE439" s="178">
        <f>IF(N439="základní",J439,0)</f>
        <v>0</v>
      </c>
      <c r="BF439" s="178">
        <f>IF(N439="snížená",J439,0)</f>
        <v>0</v>
      </c>
      <c r="BG439" s="178">
        <f>IF(N439="zákl. přenesená",J439,0)</f>
        <v>0</v>
      </c>
      <c r="BH439" s="178">
        <f>IF(N439="sníž. přenesená",J439,0)</f>
        <v>0</v>
      </c>
      <c r="BI439" s="178">
        <f>IF(N439="nulová",J439,0)</f>
        <v>0</v>
      </c>
      <c r="BJ439" s="20" t="s">
        <v>79</v>
      </c>
      <c r="BK439" s="178">
        <f>ROUND(I439*H439,2)</f>
        <v>0</v>
      </c>
      <c r="BL439" s="20" t="s">
        <v>219</v>
      </c>
      <c r="BM439" s="177" t="s">
        <v>613</v>
      </c>
    </row>
    <row r="440" s="2" customFormat="1" ht="37.8" customHeight="1">
      <c r="A440" s="39"/>
      <c r="B440" s="165"/>
      <c r="C440" s="166" t="s">
        <v>614</v>
      </c>
      <c r="D440" s="166" t="s">
        <v>132</v>
      </c>
      <c r="E440" s="167" t="s">
        <v>615</v>
      </c>
      <c r="F440" s="168" t="s">
        <v>616</v>
      </c>
      <c r="G440" s="169" t="s">
        <v>505</v>
      </c>
      <c r="H440" s="170">
        <v>18</v>
      </c>
      <c r="I440" s="171"/>
      <c r="J440" s="172">
        <f>ROUND(I440*H440,2)</f>
        <v>0</v>
      </c>
      <c r="K440" s="168" t="s">
        <v>3</v>
      </c>
      <c r="L440" s="40"/>
      <c r="M440" s="173" t="s">
        <v>3</v>
      </c>
      <c r="N440" s="174" t="s">
        <v>43</v>
      </c>
      <c r="O440" s="73"/>
      <c r="P440" s="175">
        <f>O440*H440</f>
        <v>0</v>
      </c>
      <c r="Q440" s="175">
        <v>0</v>
      </c>
      <c r="R440" s="175">
        <f>Q440*H440</f>
        <v>0</v>
      </c>
      <c r="S440" s="175">
        <v>0</v>
      </c>
      <c r="T440" s="176">
        <f>S440*H440</f>
        <v>0</v>
      </c>
      <c r="U440" s="39"/>
      <c r="V440" s="39"/>
      <c r="W440" s="39"/>
      <c r="X440" s="39"/>
      <c r="Y440" s="39"/>
      <c r="Z440" s="39"/>
      <c r="AA440" s="39"/>
      <c r="AB440" s="39"/>
      <c r="AC440" s="39"/>
      <c r="AD440" s="39"/>
      <c r="AE440" s="39"/>
      <c r="AR440" s="177" t="s">
        <v>219</v>
      </c>
      <c r="AT440" s="177" t="s">
        <v>132</v>
      </c>
      <c r="AU440" s="177" t="s">
        <v>79</v>
      </c>
      <c r="AY440" s="20" t="s">
        <v>129</v>
      </c>
      <c r="BE440" s="178">
        <f>IF(N440="základní",J440,0)</f>
        <v>0</v>
      </c>
      <c r="BF440" s="178">
        <f>IF(N440="snížená",J440,0)</f>
        <v>0</v>
      </c>
      <c r="BG440" s="178">
        <f>IF(N440="zákl. přenesená",J440,0)</f>
        <v>0</v>
      </c>
      <c r="BH440" s="178">
        <f>IF(N440="sníž. přenesená",J440,0)</f>
        <v>0</v>
      </c>
      <c r="BI440" s="178">
        <f>IF(N440="nulová",J440,0)</f>
        <v>0</v>
      </c>
      <c r="BJ440" s="20" t="s">
        <v>79</v>
      </c>
      <c r="BK440" s="178">
        <f>ROUND(I440*H440,2)</f>
        <v>0</v>
      </c>
      <c r="BL440" s="20" t="s">
        <v>219</v>
      </c>
      <c r="BM440" s="177" t="s">
        <v>617</v>
      </c>
    </row>
    <row r="441" s="2" customFormat="1" ht="37.8" customHeight="1">
      <c r="A441" s="39"/>
      <c r="B441" s="165"/>
      <c r="C441" s="166" t="s">
        <v>618</v>
      </c>
      <c r="D441" s="166" t="s">
        <v>132</v>
      </c>
      <c r="E441" s="167" t="s">
        <v>619</v>
      </c>
      <c r="F441" s="168" t="s">
        <v>620</v>
      </c>
      <c r="G441" s="169" t="s">
        <v>505</v>
      </c>
      <c r="H441" s="170">
        <v>72</v>
      </c>
      <c r="I441" s="171"/>
      <c r="J441" s="172">
        <f>ROUND(I441*H441,2)</f>
        <v>0</v>
      </c>
      <c r="K441" s="168" t="s">
        <v>3</v>
      </c>
      <c r="L441" s="40"/>
      <c r="M441" s="173" t="s">
        <v>3</v>
      </c>
      <c r="N441" s="174" t="s">
        <v>43</v>
      </c>
      <c r="O441" s="73"/>
      <c r="P441" s="175">
        <f>O441*H441</f>
        <v>0</v>
      </c>
      <c r="Q441" s="175">
        <v>0</v>
      </c>
      <c r="R441" s="175">
        <f>Q441*H441</f>
        <v>0</v>
      </c>
      <c r="S441" s="175">
        <v>0</v>
      </c>
      <c r="T441" s="176">
        <f>S441*H441</f>
        <v>0</v>
      </c>
      <c r="U441" s="39"/>
      <c r="V441" s="39"/>
      <c r="W441" s="39"/>
      <c r="X441" s="39"/>
      <c r="Y441" s="39"/>
      <c r="Z441" s="39"/>
      <c r="AA441" s="39"/>
      <c r="AB441" s="39"/>
      <c r="AC441" s="39"/>
      <c r="AD441" s="39"/>
      <c r="AE441" s="39"/>
      <c r="AR441" s="177" t="s">
        <v>219</v>
      </c>
      <c r="AT441" s="177" t="s">
        <v>132</v>
      </c>
      <c r="AU441" s="177" t="s">
        <v>79</v>
      </c>
      <c r="AY441" s="20" t="s">
        <v>129</v>
      </c>
      <c r="BE441" s="178">
        <f>IF(N441="základní",J441,0)</f>
        <v>0</v>
      </c>
      <c r="BF441" s="178">
        <f>IF(N441="snížená",J441,0)</f>
        <v>0</v>
      </c>
      <c r="BG441" s="178">
        <f>IF(N441="zákl. přenesená",J441,0)</f>
        <v>0</v>
      </c>
      <c r="BH441" s="178">
        <f>IF(N441="sníž. přenesená",J441,0)</f>
        <v>0</v>
      </c>
      <c r="BI441" s="178">
        <f>IF(N441="nulová",J441,0)</f>
        <v>0</v>
      </c>
      <c r="BJ441" s="20" t="s">
        <v>79</v>
      </c>
      <c r="BK441" s="178">
        <f>ROUND(I441*H441,2)</f>
        <v>0</v>
      </c>
      <c r="BL441" s="20" t="s">
        <v>219</v>
      </c>
      <c r="BM441" s="177" t="s">
        <v>621</v>
      </c>
    </row>
    <row r="442" s="2" customFormat="1" ht="37.8" customHeight="1">
      <c r="A442" s="39"/>
      <c r="B442" s="165"/>
      <c r="C442" s="166" t="s">
        <v>622</v>
      </c>
      <c r="D442" s="166" t="s">
        <v>132</v>
      </c>
      <c r="E442" s="167" t="s">
        <v>623</v>
      </c>
      <c r="F442" s="168" t="s">
        <v>624</v>
      </c>
      <c r="G442" s="169" t="s">
        <v>505</v>
      </c>
      <c r="H442" s="170">
        <v>12</v>
      </c>
      <c r="I442" s="171"/>
      <c r="J442" s="172">
        <f>ROUND(I442*H442,2)</f>
        <v>0</v>
      </c>
      <c r="K442" s="168" t="s">
        <v>3</v>
      </c>
      <c r="L442" s="40"/>
      <c r="M442" s="173" t="s">
        <v>3</v>
      </c>
      <c r="N442" s="174" t="s">
        <v>43</v>
      </c>
      <c r="O442" s="73"/>
      <c r="P442" s="175">
        <f>O442*H442</f>
        <v>0</v>
      </c>
      <c r="Q442" s="175">
        <v>0</v>
      </c>
      <c r="R442" s="175">
        <f>Q442*H442</f>
        <v>0</v>
      </c>
      <c r="S442" s="175">
        <v>0</v>
      </c>
      <c r="T442" s="176">
        <f>S442*H442</f>
        <v>0</v>
      </c>
      <c r="U442" s="39"/>
      <c r="V442" s="39"/>
      <c r="W442" s="39"/>
      <c r="X442" s="39"/>
      <c r="Y442" s="39"/>
      <c r="Z442" s="39"/>
      <c r="AA442" s="39"/>
      <c r="AB442" s="39"/>
      <c r="AC442" s="39"/>
      <c r="AD442" s="39"/>
      <c r="AE442" s="39"/>
      <c r="AR442" s="177" t="s">
        <v>219</v>
      </c>
      <c r="AT442" s="177" t="s">
        <v>132</v>
      </c>
      <c r="AU442" s="177" t="s">
        <v>79</v>
      </c>
      <c r="AY442" s="20" t="s">
        <v>129</v>
      </c>
      <c r="BE442" s="178">
        <f>IF(N442="základní",J442,0)</f>
        <v>0</v>
      </c>
      <c r="BF442" s="178">
        <f>IF(N442="snížená",J442,0)</f>
        <v>0</v>
      </c>
      <c r="BG442" s="178">
        <f>IF(N442="zákl. přenesená",J442,0)</f>
        <v>0</v>
      </c>
      <c r="BH442" s="178">
        <f>IF(N442="sníž. přenesená",J442,0)</f>
        <v>0</v>
      </c>
      <c r="BI442" s="178">
        <f>IF(N442="nulová",J442,0)</f>
        <v>0</v>
      </c>
      <c r="BJ442" s="20" t="s">
        <v>79</v>
      </c>
      <c r="BK442" s="178">
        <f>ROUND(I442*H442,2)</f>
        <v>0</v>
      </c>
      <c r="BL442" s="20" t="s">
        <v>219</v>
      </c>
      <c r="BM442" s="177" t="s">
        <v>625</v>
      </c>
    </row>
    <row r="443" s="2" customFormat="1" ht="24.15" customHeight="1">
      <c r="A443" s="39"/>
      <c r="B443" s="165"/>
      <c r="C443" s="166" t="s">
        <v>626</v>
      </c>
      <c r="D443" s="166" t="s">
        <v>132</v>
      </c>
      <c r="E443" s="167" t="s">
        <v>627</v>
      </c>
      <c r="F443" s="168" t="s">
        <v>628</v>
      </c>
      <c r="G443" s="169" t="s">
        <v>505</v>
      </c>
      <c r="H443" s="170">
        <v>1</v>
      </c>
      <c r="I443" s="171"/>
      <c r="J443" s="172">
        <f>ROUND(I443*H443,2)</f>
        <v>0</v>
      </c>
      <c r="K443" s="168" t="s">
        <v>3</v>
      </c>
      <c r="L443" s="40"/>
      <c r="M443" s="173" t="s">
        <v>3</v>
      </c>
      <c r="N443" s="174" t="s">
        <v>43</v>
      </c>
      <c r="O443" s="73"/>
      <c r="P443" s="175">
        <f>O443*H443</f>
        <v>0</v>
      </c>
      <c r="Q443" s="175">
        <v>0</v>
      </c>
      <c r="R443" s="175">
        <f>Q443*H443</f>
        <v>0</v>
      </c>
      <c r="S443" s="175">
        <v>0</v>
      </c>
      <c r="T443" s="176">
        <f>S443*H443</f>
        <v>0</v>
      </c>
      <c r="U443" s="39"/>
      <c r="V443" s="39"/>
      <c r="W443" s="39"/>
      <c r="X443" s="39"/>
      <c r="Y443" s="39"/>
      <c r="Z443" s="39"/>
      <c r="AA443" s="39"/>
      <c r="AB443" s="39"/>
      <c r="AC443" s="39"/>
      <c r="AD443" s="39"/>
      <c r="AE443" s="39"/>
      <c r="AR443" s="177" t="s">
        <v>219</v>
      </c>
      <c r="AT443" s="177" t="s">
        <v>132</v>
      </c>
      <c r="AU443" s="177" t="s">
        <v>79</v>
      </c>
      <c r="AY443" s="20" t="s">
        <v>129</v>
      </c>
      <c r="BE443" s="178">
        <f>IF(N443="základní",J443,0)</f>
        <v>0</v>
      </c>
      <c r="BF443" s="178">
        <f>IF(N443="snížená",J443,0)</f>
        <v>0</v>
      </c>
      <c r="BG443" s="178">
        <f>IF(N443="zákl. přenesená",J443,0)</f>
        <v>0</v>
      </c>
      <c r="BH443" s="178">
        <f>IF(N443="sníž. přenesená",J443,0)</f>
        <v>0</v>
      </c>
      <c r="BI443" s="178">
        <f>IF(N443="nulová",J443,0)</f>
        <v>0</v>
      </c>
      <c r="BJ443" s="20" t="s">
        <v>79</v>
      </c>
      <c r="BK443" s="178">
        <f>ROUND(I443*H443,2)</f>
        <v>0</v>
      </c>
      <c r="BL443" s="20" t="s">
        <v>219</v>
      </c>
      <c r="BM443" s="177" t="s">
        <v>629</v>
      </c>
    </row>
    <row r="444" s="2" customFormat="1" ht="55.5" customHeight="1">
      <c r="A444" s="39"/>
      <c r="B444" s="165"/>
      <c r="C444" s="166" t="s">
        <v>630</v>
      </c>
      <c r="D444" s="166" t="s">
        <v>132</v>
      </c>
      <c r="E444" s="167" t="s">
        <v>631</v>
      </c>
      <c r="F444" s="168" t="s">
        <v>632</v>
      </c>
      <c r="G444" s="169" t="s">
        <v>633</v>
      </c>
      <c r="H444" s="218"/>
      <c r="I444" s="171"/>
      <c r="J444" s="172">
        <f>ROUND(I444*H444,2)</f>
        <v>0</v>
      </c>
      <c r="K444" s="168" t="s">
        <v>136</v>
      </c>
      <c r="L444" s="40"/>
      <c r="M444" s="173" t="s">
        <v>3</v>
      </c>
      <c r="N444" s="174" t="s">
        <v>43</v>
      </c>
      <c r="O444" s="73"/>
      <c r="P444" s="175">
        <f>O444*H444</f>
        <v>0</v>
      </c>
      <c r="Q444" s="175">
        <v>0</v>
      </c>
      <c r="R444" s="175">
        <f>Q444*H444</f>
        <v>0</v>
      </c>
      <c r="S444" s="175">
        <v>0</v>
      </c>
      <c r="T444" s="176">
        <f>S444*H444</f>
        <v>0</v>
      </c>
      <c r="U444" s="39"/>
      <c r="V444" s="39"/>
      <c r="W444" s="39"/>
      <c r="X444" s="39"/>
      <c r="Y444" s="39"/>
      <c r="Z444" s="39"/>
      <c r="AA444" s="39"/>
      <c r="AB444" s="39"/>
      <c r="AC444" s="39"/>
      <c r="AD444" s="39"/>
      <c r="AE444" s="39"/>
      <c r="AR444" s="177" t="s">
        <v>219</v>
      </c>
      <c r="AT444" s="177" t="s">
        <v>132</v>
      </c>
      <c r="AU444" s="177" t="s">
        <v>79</v>
      </c>
      <c r="AY444" s="20" t="s">
        <v>129</v>
      </c>
      <c r="BE444" s="178">
        <f>IF(N444="základní",J444,0)</f>
        <v>0</v>
      </c>
      <c r="BF444" s="178">
        <f>IF(N444="snížená",J444,0)</f>
        <v>0</v>
      </c>
      <c r="BG444" s="178">
        <f>IF(N444="zákl. přenesená",J444,0)</f>
        <v>0</v>
      </c>
      <c r="BH444" s="178">
        <f>IF(N444="sníž. přenesená",J444,0)</f>
        <v>0</v>
      </c>
      <c r="BI444" s="178">
        <f>IF(N444="nulová",J444,0)</f>
        <v>0</v>
      </c>
      <c r="BJ444" s="20" t="s">
        <v>79</v>
      </c>
      <c r="BK444" s="178">
        <f>ROUND(I444*H444,2)</f>
        <v>0</v>
      </c>
      <c r="BL444" s="20" t="s">
        <v>219</v>
      </c>
      <c r="BM444" s="177" t="s">
        <v>634</v>
      </c>
    </row>
    <row r="445" s="2" customFormat="1">
      <c r="A445" s="39"/>
      <c r="B445" s="40"/>
      <c r="C445" s="39"/>
      <c r="D445" s="179" t="s">
        <v>138</v>
      </c>
      <c r="E445" s="39"/>
      <c r="F445" s="180" t="s">
        <v>635</v>
      </c>
      <c r="G445" s="39"/>
      <c r="H445" s="39"/>
      <c r="I445" s="181"/>
      <c r="J445" s="39"/>
      <c r="K445" s="39"/>
      <c r="L445" s="40"/>
      <c r="M445" s="182"/>
      <c r="N445" s="183"/>
      <c r="O445" s="73"/>
      <c r="P445" s="73"/>
      <c r="Q445" s="73"/>
      <c r="R445" s="73"/>
      <c r="S445" s="73"/>
      <c r="T445" s="74"/>
      <c r="U445" s="39"/>
      <c r="V445" s="39"/>
      <c r="W445" s="39"/>
      <c r="X445" s="39"/>
      <c r="Y445" s="39"/>
      <c r="Z445" s="39"/>
      <c r="AA445" s="39"/>
      <c r="AB445" s="39"/>
      <c r="AC445" s="39"/>
      <c r="AD445" s="39"/>
      <c r="AE445" s="39"/>
      <c r="AT445" s="20" t="s">
        <v>138</v>
      </c>
      <c r="AU445" s="20" t="s">
        <v>79</v>
      </c>
    </row>
    <row r="446" s="12" customFormat="1" ht="22.8" customHeight="1">
      <c r="A446" s="12"/>
      <c r="B446" s="152"/>
      <c r="C446" s="12"/>
      <c r="D446" s="153" t="s">
        <v>70</v>
      </c>
      <c r="E446" s="163" t="s">
        <v>636</v>
      </c>
      <c r="F446" s="163" t="s">
        <v>637</v>
      </c>
      <c r="G446" s="12"/>
      <c r="H446" s="12"/>
      <c r="I446" s="155"/>
      <c r="J446" s="164">
        <f>BK446</f>
        <v>0</v>
      </c>
      <c r="K446" s="12"/>
      <c r="L446" s="152"/>
      <c r="M446" s="157"/>
      <c r="N446" s="158"/>
      <c r="O446" s="158"/>
      <c r="P446" s="159">
        <f>SUM(P447:P449)</f>
        <v>0</v>
      </c>
      <c r="Q446" s="158"/>
      <c r="R446" s="159">
        <f>SUM(R447:R449)</f>
        <v>0</v>
      </c>
      <c r="S446" s="158"/>
      <c r="T446" s="160">
        <f>SUM(T447:T449)</f>
        <v>0</v>
      </c>
      <c r="U446" s="12"/>
      <c r="V446" s="12"/>
      <c r="W446" s="12"/>
      <c r="X446" s="12"/>
      <c r="Y446" s="12"/>
      <c r="Z446" s="12"/>
      <c r="AA446" s="12"/>
      <c r="AB446" s="12"/>
      <c r="AC446" s="12"/>
      <c r="AD446" s="12"/>
      <c r="AE446" s="12"/>
      <c r="AR446" s="153" t="s">
        <v>79</v>
      </c>
      <c r="AT446" s="161" t="s">
        <v>70</v>
      </c>
      <c r="AU446" s="161" t="s">
        <v>15</v>
      </c>
      <c r="AY446" s="153" t="s">
        <v>129</v>
      </c>
      <c r="BK446" s="162">
        <f>SUM(BK447:BK449)</f>
        <v>0</v>
      </c>
    </row>
    <row r="447" s="2" customFormat="1" ht="16.5" customHeight="1">
      <c r="A447" s="39"/>
      <c r="B447" s="165"/>
      <c r="C447" s="166" t="s">
        <v>179</v>
      </c>
      <c r="D447" s="166" t="s">
        <v>132</v>
      </c>
      <c r="E447" s="167" t="s">
        <v>638</v>
      </c>
      <c r="F447" s="168" t="s">
        <v>639</v>
      </c>
      <c r="G447" s="169" t="s">
        <v>523</v>
      </c>
      <c r="H447" s="170">
        <v>1</v>
      </c>
      <c r="I447" s="171"/>
      <c r="J447" s="172">
        <f>ROUND(I447*H447,2)</f>
        <v>0</v>
      </c>
      <c r="K447" s="168" t="s">
        <v>3</v>
      </c>
      <c r="L447" s="40"/>
      <c r="M447" s="173" t="s">
        <v>3</v>
      </c>
      <c r="N447" s="174" t="s">
        <v>43</v>
      </c>
      <c r="O447" s="73"/>
      <c r="P447" s="175">
        <f>O447*H447</f>
        <v>0</v>
      </c>
      <c r="Q447" s="175">
        <v>0</v>
      </c>
      <c r="R447" s="175">
        <f>Q447*H447</f>
        <v>0</v>
      </c>
      <c r="S447" s="175">
        <v>0</v>
      </c>
      <c r="T447" s="176">
        <f>S447*H447</f>
        <v>0</v>
      </c>
      <c r="U447" s="39"/>
      <c r="V447" s="39"/>
      <c r="W447" s="39"/>
      <c r="X447" s="39"/>
      <c r="Y447" s="39"/>
      <c r="Z447" s="39"/>
      <c r="AA447" s="39"/>
      <c r="AB447" s="39"/>
      <c r="AC447" s="39"/>
      <c r="AD447" s="39"/>
      <c r="AE447" s="39"/>
      <c r="AR447" s="177" t="s">
        <v>219</v>
      </c>
      <c r="AT447" s="177" t="s">
        <v>132</v>
      </c>
      <c r="AU447" s="177" t="s">
        <v>79</v>
      </c>
      <c r="AY447" s="20" t="s">
        <v>129</v>
      </c>
      <c r="BE447" s="178">
        <f>IF(N447="základní",J447,0)</f>
        <v>0</v>
      </c>
      <c r="BF447" s="178">
        <f>IF(N447="snížená",J447,0)</f>
        <v>0</v>
      </c>
      <c r="BG447" s="178">
        <f>IF(N447="zákl. přenesená",J447,0)</f>
        <v>0</v>
      </c>
      <c r="BH447" s="178">
        <f>IF(N447="sníž. přenesená",J447,0)</f>
        <v>0</v>
      </c>
      <c r="BI447" s="178">
        <f>IF(N447="nulová",J447,0)</f>
        <v>0</v>
      </c>
      <c r="BJ447" s="20" t="s">
        <v>79</v>
      </c>
      <c r="BK447" s="178">
        <f>ROUND(I447*H447,2)</f>
        <v>0</v>
      </c>
      <c r="BL447" s="20" t="s">
        <v>219</v>
      </c>
      <c r="BM447" s="177" t="s">
        <v>640</v>
      </c>
    </row>
    <row r="448" s="2" customFormat="1" ht="55.5" customHeight="1">
      <c r="A448" s="39"/>
      <c r="B448" s="165"/>
      <c r="C448" s="166" t="s">
        <v>212</v>
      </c>
      <c r="D448" s="166" t="s">
        <v>132</v>
      </c>
      <c r="E448" s="167" t="s">
        <v>641</v>
      </c>
      <c r="F448" s="168" t="s">
        <v>642</v>
      </c>
      <c r="G448" s="169" t="s">
        <v>633</v>
      </c>
      <c r="H448" s="218"/>
      <c r="I448" s="171"/>
      <c r="J448" s="172">
        <f>ROUND(I448*H448,2)</f>
        <v>0</v>
      </c>
      <c r="K448" s="168" t="s">
        <v>136</v>
      </c>
      <c r="L448" s="40"/>
      <c r="M448" s="173" t="s">
        <v>3</v>
      </c>
      <c r="N448" s="174" t="s">
        <v>43</v>
      </c>
      <c r="O448" s="73"/>
      <c r="P448" s="175">
        <f>O448*H448</f>
        <v>0</v>
      </c>
      <c r="Q448" s="175">
        <v>0</v>
      </c>
      <c r="R448" s="175">
        <f>Q448*H448</f>
        <v>0</v>
      </c>
      <c r="S448" s="175">
        <v>0</v>
      </c>
      <c r="T448" s="176">
        <f>S448*H448</f>
        <v>0</v>
      </c>
      <c r="U448" s="39"/>
      <c r="V448" s="39"/>
      <c r="W448" s="39"/>
      <c r="X448" s="39"/>
      <c r="Y448" s="39"/>
      <c r="Z448" s="39"/>
      <c r="AA448" s="39"/>
      <c r="AB448" s="39"/>
      <c r="AC448" s="39"/>
      <c r="AD448" s="39"/>
      <c r="AE448" s="39"/>
      <c r="AR448" s="177" t="s">
        <v>219</v>
      </c>
      <c r="AT448" s="177" t="s">
        <v>132</v>
      </c>
      <c r="AU448" s="177" t="s">
        <v>79</v>
      </c>
      <c r="AY448" s="20" t="s">
        <v>129</v>
      </c>
      <c r="BE448" s="178">
        <f>IF(N448="základní",J448,0)</f>
        <v>0</v>
      </c>
      <c r="BF448" s="178">
        <f>IF(N448="snížená",J448,0)</f>
        <v>0</v>
      </c>
      <c r="BG448" s="178">
        <f>IF(N448="zákl. přenesená",J448,0)</f>
        <v>0</v>
      </c>
      <c r="BH448" s="178">
        <f>IF(N448="sníž. přenesená",J448,0)</f>
        <v>0</v>
      </c>
      <c r="BI448" s="178">
        <f>IF(N448="nulová",J448,0)</f>
        <v>0</v>
      </c>
      <c r="BJ448" s="20" t="s">
        <v>79</v>
      </c>
      <c r="BK448" s="178">
        <f>ROUND(I448*H448,2)</f>
        <v>0</v>
      </c>
      <c r="BL448" s="20" t="s">
        <v>219</v>
      </c>
      <c r="BM448" s="177" t="s">
        <v>643</v>
      </c>
    </row>
    <row r="449" s="2" customFormat="1">
      <c r="A449" s="39"/>
      <c r="B449" s="40"/>
      <c r="C449" s="39"/>
      <c r="D449" s="179" t="s">
        <v>138</v>
      </c>
      <c r="E449" s="39"/>
      <c r="F449" s="180" t="s">
        <v>644</v>
      </c>
      <c r="G449" s="39"/>
      <c r="H449" s="39"/>
      <c r="I449" s="181"/>
      <c r="J449" s="39"/>
      <c r="K449" s="39"/>
      <c r="L449" s="40"/>
      <c r="M449" s="182"/>
      <c r="N449" s="183"/>
      <c r="O449" s="73"/>
      <c r="P449" s="73"/>
      <c r="Q449" s="73"/>
      <c r="R449" s="73"/>
      <c r="S449" s="73"/>
      <c r="T449" s="74"/>
      <c r="U449" s="39"/>
      <c r="V449" s="39"/>
      <c r="W449" s="39"/>
      <c r="X449" s="39"/>
      <c r="Y449" s="39"/>
      <c r="Z449" s="39"/>
      <c r="AA449" s="39"/>
      <c r="AB449" s="39"/>
      <c r="AC449" s="39"/>
      <c r="AD449" s="39"/>
      <c r="AE449" s="39"/>
      <c r="AT449" s="20" t="s">
        <v>138</v>
      </c>
      <c r="AU449" s="20" t="s">
        <v>79</v>
      </c>
    </row>
    <row r="450" s="12" customFormat="1" ht="25.92" customHeight="1">
      <c r="A450" s="12"/>
      <c r="B450" s="152"/>
      <c r="C450" s="12"/>
      <c r="D450" s="153" t="s">
        <v>70</v>
      </c>
      <c r="E450" s="154" t="s">
        <v>645</v>
      </c>
      <c r="F450" s="154" t="s">
        <v>646</v>
      </c>
      <c r="G450" s="12"/>
      <c r="H450" s="12"/>
      <c r="I450" s="155"/>
      <c r="J450" s="156">
        <f>BK450</f>
        <v>0</v>
      </c>
      <c r="K450" s="12"/>
      <c r="L450" s="152"/>
      <c r="M450" s="157"/>
      <c r="N450" s="158"/>
      <c r="O450" s="158"/>
      <c r="P450" s="159">
        <f>SUM(P451:P461)</f>
        <v>0</v>
      </c>
      <c r="Q450" s="158"/>
      <c r="R450" s="159">
        <f>SUM(R451:R461)</f>
        <v>0</v>
      </c>
      <c r="S450" s="158"/>
      <c r="T450" s="160">
        <f>SUM(T451:T461)</f>
        <v>0</v>
      </c>
      <c r="U450" s="12"/>
      <c r="V450" s="12"/>
      <c r="W450" s="12"/>
      <c r="X450" s="12"/>
      <c r="Y450" s="12"/>
      <c r="Z450" s="12"/>
      <c r="AA450" s="12"/>
      <c r="AB450" s="12"/>
      <c r="AC450" s="12"/>
      <c r="AD450" s="12"/>
      <c r="AE450" s="12"/>
      <c r="AR450" s="153" t="s">
        <v>88</v>
      </c>
      <c r="AT450" s="161" t="s">
        <v>70</v>
      </c>
      <c r="AU450" s="161" t="s">
        <v>71</v>
      </c>
      <c r="AY450" s="153" t="s">
        <v>129</v>
      </c>
      <c r="BK450" s="162">
        <f>SUM(BK451:BK461)</f>
        <v>0</v>
      </c>
    </row>
    <row r="451" s="2" customFormat="1" ht="24.15" customHeight="1">
      <c r="A451" s="39"/>
      <c r="B451" s="165"/>
      <c r="C451" s="166" t="s">
        <v>239</v>
      </c>
      <c r="D451" s="166" t="s">
        <v>132</v>
      </c>
      <c r="E451" s="167" t="s">
        <v>647</v>
      </c>
      <c r="F451" s="168" t="s">
        <v>648</v>
      </c>
      <c r="G451" s="169" t="s">
        <v>523</v>
      </c>
      <c r="H451" s="170">
        <v>1</v>
      </c>
      <c r="I451" s="171"/>
      <c r="J451" s="172">
        <f>ROUND(I451*H451,2)</f>
        <v>0</v>
      </c>
      <c r="K451" s="168" t="s">
        <v>3</v>
      </c>
      <c r="L451" s="40"/>
      <c r="M451" s="173" t="s">
        <v>3</v>
      </c>
      <c r="N451" s="174" t="s">
        <v>43</v>
      </c>
      <c r="O451" s="73"/>
      <c r="P451" s="175">
        <f>O451*H451</f>
        <v>0</v>
      </c>
      <c r="Q451" s="175">
        <v>0</v>
      </c>
      <c r="R451" s="175">
        <f>Q451*H451</f>
        <v>0</v>
      </c>
      <c r="S451" s="175">
        <v>0</v>
      </c>
      <c r="T451" s="176">
        <f>S451*H451</f>
        <v>0</v>
      </c>
      <c r="U451" s="39"/>
      <c r="V451" s="39"/>
      <c r="W451" s="39"/>
      <c r="X451" s="39"/>
      <c r="Y451" s="39"/>
      <c r="Z451" s="39"/>
      <c r="AA451" s="39"/>
      <c r="AB451" s="39"/>
      <c r="AC451" s="39"/>
      <c r="AD451" s="39"/>
      <c r="AE451" s="39"/>
      <c r="AR451" s="177" t="s">
        <v>85</v>
      </c>
      <c r="AT451" s="177" t="s">
        <v>132</v>
      </c>
      <c r="AU451" s="177" t="s">
        <v>15</v>
      </c>
      <c r="AY451" s="20" t="s">
        <v>129</v>
      </c>
      <c r="BE451" s="178">
        <f>IF(N451="základní",J451,0)</f>
        <v>0</v>
      </c>
      <c r="BF451" s="178">
        <f>IF(N451="snížená",J451,0)</f>
        <v>0</v>
      </c>
      <c r="BG451" s="178">
        <f>IF(N451="zákl. přenesená",J451,0)</f>
        <v>0</v>
      </c>
      <c r="BH451" s="178">
        <f>IF(N451="sníž. přenesená",J451,0)</f>
        <v>0</v>
      </c>
      <c r="BI451" s="178">
        <f>IF(N451="nulová",J451,0)</f>
        <v>0</v>
      </c>
      <c r="BJ451" s="20" t="s">
        <v>79</v>
      </c>
      <c r="BK451" s="178">
        <f>ROUND(I451*H451,2)</f>
        <v>0</v>
      </c>
      <c r="BL451" s="20" t="s">
        <v>85</v>
      </c>
      <c r="BM451" s="177" t="s">
        <v>649</v>
      </c>
    </row>
    <row r="452" s="2" customFormat="1" ht="16.5" customHeight="1">
      <c r="A452" s="39"/>
      <c r="B452" s="165"/>
      <c r="C452" s="166" t="s">
        <v>650</v>
      </c>
      <c r="D452" s="166" t="s">
        <v>132</v>
      </c>
      <c r="E452" s="167" t="s">
        <v>651</v>
      </c>
      <c r="F452" s="168" t="s">
        <v>652</v>
      </c>
      <c r="G452" s="169" t="s">
        <v>523</v>
      </c>
      <c r="H452" s="170">
        <v>1</v>
      </c>
      <c r="I452" s="171"/>
      <c r="J452" s="172">
        <f>ROUND(I452*H452,2)</f>
        <v>0</v>
      </c>
      <c r="K452" s="168" t="s">
        <v>3</v>
      </c>
      <c r="L452" s="40"/>
      <c r="M452" s="173" t="s">
        <v>3</v>
      </c>
      <c r="N452" s="174" t="s">
        <v>43</v>
      </c>
      <c r="O452" s="73"/>
      <c r="P452" s="175">
        <f>O452*H452</f>
        <v>0</v>
      </c>
      <c r="Q452" s="175">
        <v>0</v>
      </c>
      <c r="R452" s="175">
        <f>Q452*H452</f>
        <v>0</v>
      </c>
      <c r="S452" s="175">
        <v>0</v>
      </c>
      <c r="T452" s="176">
        <f>S452*H452</f>
        <v>0</v>
      </c>
      <c r="U452" s="39"/>
      <c r="V452" s="39"/>
      <c r="W452" s="39"/>
      <c r="X452" s="39"/>
      <c r="Y452" s="39"/>
      <c r="Z452" s="39"/>
      <c r="AA452" s="39"/>
      <c r="AB452" s="39"/>
      <c r="AC452" s="39"/>
      <c r="AD452" s="39"/>
      <c r="AE452" s="39"/>
      <c r="AR452" s="177" t="s">
        <v>85</v>
      </c>
      <c r="AT452" s="177" t="s">
        <v>132</v>
      </c>
      <c r="AU452" s="177" t="s">
        <v>15</v>
      </c>
      <c r="AY452" s="20" t="s">
        <v>129</v>
      </c>
      <c r="BE452" s="178">
        <f>IF(N452="základní",J452,0)</f>
        <v>0</v>
      </c>
      <c r="BF452" s="178">
        <f>IF(N452="snížená",J452,0)</f>
        <v>0</v>
      </c>
      <c r="BG452" s="178">
        <f>IF(N452="zákl. přenesená",J452,0)</f>
        <v>0</v>
      </c>
      <c r="BH452" s="178">
        <f>IF(N452="sníž. přenesená",J452,0)</f>
        <v>0</v>
      </c>
      <c r="BI452" s="178">
        <f>IF(N452="nulová",J452,0)</f>
        <v>0</v>
      </c>
      <c r="BJ452" s="20" t="s">
        <v>79</v>
      </c>
      <c r="BK452" s="178">
        <f>ROUND(I452*H452,2)</f>
        <v>0</v>
      </c>
      <c r="BL452" s="20" t="s">
        <v>85</v>
      </c>
      <c r="BM452" s="177" t="s">
        <v>653</v>
      </c>
    </row>
    <row r="453" s="2" customFormat="1" ht="16.5" customHeight="1">
      <c r="A453" s="39"/>
      <c r="B453" s="165"/>
      <c r="C453" s="166" t="s">
        <v>654</v>
      </c>
      <c r="D453" s="166" t="s">
        <v>132</v>
      </c>
      <c r="E453" s="167" t="s">
        <v>655</v>
      </c>
      <c r="F453" s="168" t="s">
        <v>656</v>
      </c>
      <c r="G453" s="169" t="s">
        <v>523</v>
      </c>
      <c r="H453" s="170">
        <v>1</v>
      </c>
      <c r="I453" s="171"/>
      <c r="J453" s="172">
        <f>ROUND(I453*H453,2)</f>
        <v>0</v>
      </c>
      <c r="K453" s="168" t="s">
        <v>3</v>
      </c>
      <c r="L453" s="40"/>
      <c r="M453" s="173" t="s">
        <v>3</v>
      </c>
      <c r="N453" s="174" t="s">
        <v>43</v>
      </c>
      <c r="O453" s="73"/>
      <c r="P453" s="175">
        <f>O453*H453</f>
        <v>0</v>
      </c>
      <c r="Q453" s="175">
        <v>0</v>
      </c>
      <c r="R453" s="175">
        <f>Q453*H453</f>
        <v>0</v>
      </c>
      <c r="S453" s="175">
        <v>0</v>
      </c>
      <c r="T453" s="176">
        <f>S453*H453</f>
        <v>0</v>
      </c>
      <c r="U453" s="39"/>
      <c r="V453" s="39"/>
      <c r="W453" s="39"/>
      <c r="X453" s="39"/>
      <c r="Y453" s="39"/>
      <c r="Z453" s="39"/>
      <c r="AA453" s="39"/>
      <c r="AB453" s="39"/>
      <c r="AC453" s="39"/>
      <c r="AD453" s="39"/>
      <c r="AE453" s="39"/>
      <c r="AR453" s="177" t="s">
        <v>85</v>
      </c>
      <c r="AT453" s="177" t="s">
        <v>132</v>
      </c>
      <c r="AU453" s="177" t="s">
        <v>15</v>
      </c>
      <c r="AY453" s="20" t="s">
        <v>129</v>
      </c>
      <c r="BE453" s="178">
        <f>IF(N453="základní",J453,0)</f>
        <v>0</v>
      </c>
      <c r="BF453" s="178">
        <f>IF(N453="snížená",J453,0)</f>
        <v>0</v>
      </c>
      <c r="BG453" s="178">
        <f>IF(N453="zákl. přenesená",J453,0)</f>
        <v>0</v>
      </c>
      <c r="BH453" s="178">
        <f>IF(N453="sníž. přenesená",J453,0)</f>
        <v>0</v>
      </c>
      <c r="BI453" s="178">
        <f>IF(N453="nulová",J453,0)</f>
        <v>0</v>
      </c>
      <c r="BJ453" s="20" t="s">
        <v>79</v>
      </c>
      <c r="BK453" s="178">
        <f>ROUND(I453*H453,2)</f>
        <v>0</v>
      </c>
      <c r="BL453" s="20" t="s">
        <v>85</v>
      </c>
      <c r="BM453" s="177" t="s">
        <v>657</v>
      </c>
    </row>
    <row r="454" s="2" customFormat="1" ht="16.5" customHeight="1">
      <c r="A454" s="39"/>
      <c r="B454" s="165"/>
      <c r="C454" s="166" t="s">
        <v>658</v>
      </c>
      <c r="D454" s="166" t="s">
        <v>132</v>
      </c>
      <c r="E454" s="167" t="s">
        <v>659</v>
      </c>
      <c r="F454" s="168" t="s">
        <v>660</v>
      </c>
      <c r="G454" s="169" t="s">
        <v>523</v>
      </c>
      <c r="H454" s="170">
        <v>1</v>
      </c>
      <c r="I454" s="171"/>
      <c r="J454" s="172">
        <f>ROUND(I454*H454,2)</f>
        <v>0</v>
      </c>
      <c r="K454" s="168" t="s">
        <v>3</v>
      </c>
      <c r="L454" s="40"/>
      <c r="M454" s="173" t="s">
        <v>3</v>
      </c>
      <c r="N454" s="174" t="s">
        <v>43</v>
      </c>
      <c r="O454" s="73"/>
      <c r="P454" s="175">
        <f>O454*H454</f>
        <v>0</v>
      </c>
      <c r="Q454" s="175">
        <v>0</v>
      </c>
      <c r="R454" s="175">
        <f>Q454*H454</f>
        <v>0</v>
      </c>
      <c r="S454" s="175">
        <v>0</v>
      </c>
      <c r="T454" s="176">
        <f>S454*H454</f>
        <v>0</v>
      </c>
      <c r="U454" s="39"/>
      <c r="V454" s="39"/>
      <c r="W454" s="39"/>
      <c r="X454" s="39"/>
      <c r="Y454" s="39"/>
      <c r="Z454" s="39"/>
      <c r="AA454" s="39"/>
      <c r="AB454" s="39"/>
      <c r="AC454" s="39"/>
      <c r="AD454" s="39"/>
      <c r="AE454" s="39"/>
      <c r="AR454" s="177" t="s">
        <v>85</v>
      </c>
      <c r="AT454" s="177" t="s">
        <v>132</v>
      </c>
      <c r="AU454" s="177" t="s">
        <v>15</v>
      </c>
      <c r="AY454" s="20" t="s">
        <v>129</v>
      </c>
      <c r="BE454" s="178">
        <f>IF(N454="základní",J454,0)</f>
        <v>0</v>
      </c>
      <c r="BF454" s="178">
        <f>IF(N454="snížená",J454,0)</f>
        <v>0</v>
      </c>
      <c r="BG454" s="178">
        <f>IF(N454="zákl. přenesená",J454,0)</f>
        <v>0</v>
      </c>
      <c r="BH454" s="178">
        <f>IF(N454="sníž. přenesená",J454,0)</f>
        <v>0</v>
      </c>
      <c r="BI454" s="178">
        <f>IF(N454="nulová",J454,0)</f>
        <v>0</v>
      </c>
      <c r="BJ454" s="20" t="s">
        <v>79</v>
      </c>
      <c r="BK454" s="178">
        <f>ROUND(I454*H454,2)</f>
        <v>0</v>
      </c>
      <c r="BL454" s="20" t="s">
        <v>85</v>
      </c>
      <c r="BM454" s="177" t="s">
        <v>661</v>
      </c>
    </row>
    <row r="455" s="2" customFormat="1" ht="24.15" customHeight="1">
      <c r="A455" s="39"/>
      <c r="B455" s="165"/>
      <c r="C455" s="166" t="s">
        <v>662</v>
      </c>
      <c r="D455" s="166" t="s">
        <v>132</v>
      </c>
      <c r="E455" s="167" t="s">
        <v>663</v>
      </c>
      <c r="F455" s="168" t="s">
        <v>664</v>
      </c>
      <c r="G455" s="169" t="s">
        <v>523</v>
      </c>
      <c r="H455" s="170">
        <v>1</v>
      </c>
      <c r="I455" s="171"/>
      <c r="J455" s="172">
        <f>ROUND(I455*H455,2)</f>
        <v>0</v>
      </c>
      <c r="K455" s="168" t="s">
        <v>3</v>
      </c>
      <c r="L455" s="40"/>
      <c r="M455" s="173" t="s">
        <v>3</v>
      </c>
      <c r="N455" s="174" t="s">
        <v>43</v>
      </c>
      <c r="O455" s="73"/>
      <c r="P455" s="175">
        <f>O455*H455</f>
        <v>0</v>
      </c>
      <c r="Q455" s="175">
        <v>0</v>
      </c>
      <c r="R455" s="175">
        <f>Q455*H455</f>
        <v>0</v>
      </c>
      <c r="S455" s="175">
        <v>0</v>
      </c>
      <c r="T455" s="176">
        <f>S455*H455</f>
        <v>0</v>
      </c>
      <c r="U455" s="39"/>
      <c r="V455" s="39"/>
      <c r="W455" s="39"/>
      <c r="X455" s="39"/>
      <c r="Y455" s="39"/>
      <c r="Z455" s="39"/>
      <c r="AA455" s="39"/>
      <c r="AB455" s="39"/>
      <c r="AC455" s="39"/>
      <c r="AD455" s="39"/>
      <c r="AE455" s="39"/>
      <c r="AR455" s="177" t="s">
        <v>85</v>
      </c>
      <c r="AT455" s="177" t="s">
        <v>132</v>
      </c>
      <c r="AU455" s="177" t="s">
        <v>15</v>
      </c>
      <c r="AY455" s="20" t="s">
        <v>129</v>
      </c>
      <c r="BE455" s="178">
        <f>IF(N455="základní",J455,0)</f>
        <v>0</v>
      </c>
      <c r="BF455" s="178">
        <f>IF(N455="snížená",J455,0)</f>
        <v>0</v>
      </c>
      <c r="BG455" s="178">
        <f>IF(N455="zákl. přenesená",J455,0)</f>
        <v>0</v>
      </c>
      <c r="BH455" s="178">
        <f>IF(N455="sníž. přenesená",J455,0)</f>
        <v>0</v>
      </c>
      <c r="BI455" s="178">
        <f>IF(N455="nulová",J455,0)</f>
        <v>0</v>
      </c>
      <c r="BJ455" s="20" t="s">
        <v>79</v>
      </c>
      <c r="BK455" s="178">
        <f>ROUND(I455*H455,2)</f>
        <v>0</v>
      </c>
      <c r="BL455" s="20" t="s">
        <v>85</v>
      </c>
      <c r="BM455" s="177" t="s">
        <v>665</v>
      </c>
    </row>
    <row r="456" s="2" customFormat="1" ht="24.15" customHeight="1">
      <c r="A456" s="39"/>
      <c r="B456" s="165"/>
      <c r="C456" s="166" t="s">
        <v>666</v>
      </c>
      <c r="D456" s="166" t="s">
        <v>132</v>
      </c>
      <c r="E456" s="167" t="s">
        <v>667</v>
      </c>
      <c r="F456" s="168" t="s">
        <v>668</v>
      </c>
      <c r="G456" s="169" t="s">
        <v>523</v>
      </c>
      <c r="H456" s="170">
        <v>1</v>
      </c>
      <c r="I456" s="171"/>
      <c r="J456" s="172">
        <f>ROUND(I456*H456,2)</f>
        <v>0</v>
      </c>
      <c r="K456" s="168" t="s">
        <v>3</v>
      </c>
      <c r="L456" s="40"/>
      <c r="M456" s="173" t="s">
        <v>3</v>
      </c>
      <c r="N456" s="174" t="s">
        <v>43</v>
      </c>
      <c r="O456" s="73"/>
      <c r="P456" s="175">
        <f>O456*H456</f>
        <v>0</v>
      </c>
      <c r="Q456" s="175">
        <v>0</v>
      </c>
      <c r="R456" s="175">
        <f>Q456*H456</f>
        <v>0</v>
      </c>
      <c r="S456" s="175">
        <v>0</v>
      </c>
      <c r="T456" s="176">
        <f>S456*H456</f>
        <v>0</v>
      </c>
      <c r="U456" s="39"/>
      <c r="V456" s="39"/>
      <c r="W456" s="39"/>
      <c r="X456" s="39"/>
      <c r="Y456" s="39"/>
      <c r="Z456" s="39"/>
      <c r="AA456" s="39"/>
      <c r="AB456" s="39"/>
      <c r="AC456" s="39"/>
      <c r="AD456" s="39"/>
      <c r="AE456" s="39"/>
      <c r="AR456" s="177" t="s">
        <v>219</v>
      </c>
      <c r="AT456" s="177" t="s">
        <v>132</v>
      </c>
      <c r="AU456" s="177" t="s">
        <v>15</v>
      </c>
      <c r="AY456" s="20" t="s">
        <v>129</v>
      </c>
      <c r="BE456" s="178">
        <f>IF(N456="základní",J456,0)</f>
        <v>0</v>
      </c>
      <c r="BF456" s="178">
        <f>IF(N456="snížená",J456,0)</f>
        <v>0</v>
      </c>
      <c r="BG456" s="178">
        <f>IF(N456="zákl. přenesená",J456,0)</f>
        <v>0</v>
      </c>
      <c r="BH456" s="178">
        <f>IF(N456="sníž. přenesená",J456,0)</f>
        <v>0</v>
      </c>
      <c r="BI456" s="178">
        <f>IF(N456="nulová",J456,0)</f>
        <v>0</v>
      </c>
      <c r="BJ456" s="20" t="s">
        <v>79</v>
      </c>
      <c r="BK456" s="178">
        <f>ROUND(I456*H456,2)</f>
        <v>0</v>
      </c>
      <c r="BL456" s="20" t="s">
        <v>219</v>
      </c>
      <c r="BM456" s="177" t="s">
        <v>669</v>
      </c>
    </row>
    <row r="457" s="2" customFormat="1" ht="24.15" customHeight="1">
      <c r="A457" s="39"/>
      <c r="B457" s="165"/>
      <c r="C457" s="166" t="s">
        <v>670</v>
      </c>
      <c r="D457" s="166" t="s">
        <v>132</v>
      </c>
      <c r="E457" s="167" t="s">
        <v>671</v>
      </c>
      <c r="F457" s="168" t="s">
        <v>672</v>
      </c>
      <c r="G457" s="169" t="s">
        <v>523</v>
      </c>
      <c r="H457" s="170">
        <v>1</v>
      </c>
      <c r="I457" s="171"/>
      <c r="J457" s="172">
        <f>ROUND(I457*H457,2)</f>
        <v>0</v>
      </c>
      <c r="K457" s="168" t="s">
        <v>3</v>
      </c>
      <c r="L457" s="40"/>
      <c r="M457" s="173" t="s">
        <v>3</v>
      </c>
      <c r="N457" s="174" t="s">
        <v>43</v>
      </c>
      <c r="O457" s="73"/>
      <c r="P457" s="175">
        <f>O457*H457</f>
        <v>0</v>
      </c>
      <c r="Q457" s="175">
        <v>0</v>
      </c>
      <c r="R457" s="175">
        <f>Q457*H457</f>
        <v>0</v>
      </c>
      <c r="S457" s="175">
        <v>0</v>
      </c>
      <c r="T457" s="176">
        <f>S457*H457</f>
        <v>0</v>
      </c>
      <c r="U457" s="39"/>
      <c r="V457" s="39"/>
      <c r="W457" s="39"/>
      <c r="X457" s="39"/>
      <c r="Y457" s="39"/>
      <c r="Z457" s="39"/>
      <c r="AA457" s="39"/>
      <c r="AB457" s="39"/>
      <c r="AC457" s="39"/>
      <c r="AD457" s="39"/>
      <c r="AE457" s="39"/>
      <c r="AR457" s="177" t="s">
        <v>85</v>
      </c>
      <c r="AT457" s="177" t="s">
        <v>132</v>
      </c>
      <c r="AU457" s="177" t="s">
        <v>15</v>
      </c>
      <c r="AY457" s="20" t="s">
        <v>129</v>
      </c>
      <c r="BE457" s="178">
        <f>IF(N457="základní",J457,0)</f>
        <v>0</v>
      </c>
      <c r="BF457" s="178">
        <f>IF(N457="snížená",J457,0)</f>
        <v>0</v>
      </c>
      <c r="BG457" s="178">
        <f>IF(N457="zákl. přenesená",J457,0)</f>
        <v>0</v>
      </c>
      <c r="BH457" s="178">
        <f>IF(N457="sníž. přenesená",J457,0)</f>
        <v>0</v>
      </c>
      <c r="BI457" s="178">
        <f>IF(N457="nulová",J457,0)</f>
        <v>0</v>
      </c>
      <c r="BJ457" s="20" t="s">
        <v>79</v>
      </c>
      <c r="BK457" s="178">
        <f>ROUND(I457*H457,2)</f>
        <v>0</v>
      </c>
      <c r="BL457" s="20" t="s">
        <v>85</v>
      </c>
      <c r="BM457" s="177" t="s">
        <v>673</v>
      </c>
    </row>
    <row r="458" s="2" customFormat="1" ht="232.2" customHeight="1">
      <c r="A458" s="39"/>
      <c r="B458" s="165"/>
      <c r="C458" s="166" t="s">
        <v>674</v>
      </c>
      <c r="D458" s="166" t="s">
        <v>132</v>
      </c>
      <c r="E458" s="167" t="s">
        <v>675</v>
      </c>
      <c r="F458" s="168" t="s">
        <v>676</v>
      </c>
      <c r="G458" s="169" t="s">
        <v>523</v>
      </c>
      <c r="H458" s="170">
        <v>1</v>
      </c>
      <c r="I458" s="171"/>
      <c r="J458" s="172">
        <f>ROUND(I458*H458,2)</f>
        <v>0</v>
      </c>
      <c r="K458" s="168" t="s">
        <v>3</v>
      </c>
      <c r="L458" s="40"/>
      <c r="M458" s="173" t="s">
        <v>3</v>
      </c>
      <c r="N458" s="174" t="s">
        <v>43</v>
      </c>
      <c r="O458" s="73"/>
      <c r="P458" s="175">
        <f>O458*H458</f>
        <v>0</v>
      </c>
      <c r="Q458" s="175">
        <v>0</v>
      </c>
      <c r="R458" s="175">
        <f>Q458*H458</f>
        <v>0</v>
      </c>
      <c r="S458" s="175">
        <v>0</v>
      </c>
      <c r="T458" s="176">
        <f>S458*H458</f>
        <v>0</v>
      </c>
      <c r="U458" s="39"/>
      <c r="V458" s="39"/>
      <c r="W458" s="39"/>
      <c r="X458" s="39"/>
      <c r="Y458" s="39"/>
      <c r="Z458" s="39"/>
      <c r="AA458" s="39"/>
      <c r="AB458" s="39"/>
      <c r="AC458" s="39"/>
      <c r="AD458" s="39"/>
      <c r="AE458" s="39"/>
      <c r="AR458" s="177" t="s">
        <v>85</v>
      </c>
      <c r="AT458" s="177" t="s">
        <v>132</v>
      </c>
      <c r="AU458" s="177" t="s">
        <v>15</v>
      </c>
      <c r="AY458" s="20" t="s">
        <v>129</v>
      </c>
      <c r="BE458" s="178">
        <f>IF(N458="základní",J458,0)</f>
        <v>0</v>
      </c>
      <c r="BF458" s="178">
        <f>IF(N458="snížená",J458,0)</f>
        <v>0</v>
      </c>
      <c r="BG458" s="178">
        <f>IF(N458="zákl. přenesená",J458,0)</f>
        <v>0</v>
      </c>
      <c r="BH458" s="178">
        <f>IF(N458="sníž. přenesená",J458,0)</f>
        <v>0</v>
      </c>
      <c r="BI458" s="178">
        <f>IF(N458="nulová",J458,0)</f>
        <v>0</v>
      </c>
      <c r="BJ458" s="20" t="s">
        <v>79</v>
      </c>
      <c r="BK458" s="178">
        <f>ROUND(I458*H458,2)</f>
        <v>0</v>
      </c>
      <c r="BL458" s="20" t="s">
        <v>85</v>
      </c>
      <c r="BM458" s="177" t="s">
        <v>677</v>
      </c>
    </row>
    <row r="459" s="2" customFormat="1" ht="204.9" customHeight="1">
      <c r="A459" s="39"/>
      <c r="B459" s="165"/>
      <c r="C459" s="166" t="s">
        <v>678</v>
      </c>
      <c r="D459" s="166" t="s">
        <v>132</v>
      </c>
      <c r="E459" s="167" t="s">
        <v>679</v>
      </c>
      <c r="F459" s="168" t="s">
        <v>680</v>
      </c>
      <c r="G459" s="169" t="s">
        <v>523</v>
      </c>
      <c r="H459" s="170">
        <v>1</v>
      </c>
      <c r="I459" s="171"/>
      <c r="J459" s="172">
        <f>ROUND(I459*H459,2)</f>
        <v>0</v>
      </c>
      <c r="K459" s="168" t="s">
        <v>3</v>
      </c>
      <c r="L459" s="40"/>
      <c r="M459" s="173" t="s">
        <v>3</v>
      </c>
      <c r="N459" s="174" t="s">
        <v>43</v>
      </c>
      <c r="O459" s="73"/>
      <c r="P459" s="175">
        <f>O459*H459</f>
        <v>0</v>
      </c>
      <c r="Q459" s="175">
        <v>0</v>
      </c>
      <c r="R459" s="175">
        <f>Q459*H459</f>
        <v>0</v>
      </c>
      <c r="S459" s="175">
        <v>0</v>
      </c>
      <c r="T459" s="176">
        <f>S459*H459</f>
        <v>0</v>
      </c>
      <c r="U459" s="39"/>
      <c r="V459" s="39"/>
      <c r="W459" s="39"/>
      <c r="X459" s="39"/>
      <c r="Y459" s="39"/>
      <c r="Z459" s="39"/>
      <c r="AA459" s="39"/>
      <c r="AB459" s="39"/>
      <c r="AC459" s="39"/>
      <c r="AD459" s="39"/>
      <c r="AE459" s="39"/>
      <c r="AR459" s="177" t="s">
        <v>85</v>
      </c>
      <c r="AT459" s="177" t="s">
        <v>132</v>
      </c>
      <c r="AU459" s="177" t="s">
        <v>15</v>
      </c>
      <c r="AY459" s="20" t="s">
        <v>129</v>
      </c>
      <c r="BE459" s="178">
        <f>IF(N459="základní",J459,0)</f>
        <v>0</v>
      </c>
      <c r="BF459" s="178">
        <f>IF(N459="snížená",J459,0)</f>
        <v>0</v>
      </c>
      <c r="BG459" s="178">
        <f>IF(N459="zákl. přenesená",J459,0)</f>
        <v>0</v>
      </c>
      <c r="BH459" s="178">
        <f>IF(N459="sníž. přenesená",J459,0)</f>
        <v>0</v>
      </c>
      <c r="BI459" s="178">
        <f>IF(N459="nulová",J459,0)</f>
        <v>0</v>
      </c>
      <c r="BJ459" s="20" t="s">
        <v>79</v>
      </c>
      <c r="BK459" s="178">
        <f>ROUND(I459*H459,2)</f>
        <v>0</v>
      </c>
      <c r="BL459" s="20" t="s">
        <v>85</v>
      </c>
      <c r="BM459" s="177" t="s">
        <v>681</v>
      </c>
    </row>
    <row r="460" s="2" customFormat="1" ht="271.5" customHeight="1">
      <c r="A460" s="39"/>
      <c r="B460" s="165"/>
      <c r="C460" s="166" t="s">
        <v>682</v>
      </c>
      <c r="D460" s="166" t="s">
        <v>132</v>
      </c>
      <c r="E460" s="167" t="s">
        <v>683</v>
      </c>
      <c r="F460" s="168" t="s">
        <v>684</v>
      </c>
      <c r="G460" s="169" t="s">
        <v>523</v>
      </c>
      <c r="H460" s="170">
        <v>1</v>
      </c>
      <c r="I460" s="171"/>
      <c r="J460" s="172">
        <f>ROUND(I460*H460,2)</f>
        <v>0</v>
      </c>
      <c r="K460" s="168" t="s">
        <v>3</v>
      </c>
      <c r="L460" s="40"/>
      <c r="M460" s="173" t="s">
        <v>3</v>
      </c>
      <c r="N460" s="174" t="s">
        <v>43</v>
      </c>
      <c r="O460" s="73"/>
      <c r="P460" s="175">
        <f>O460*H460</f>
        <v>0</v>
      </c>
      <c r="Q460" s="175">
        <v>0</v>
      </c>
      <c r="R460" s="175">
        <f>Q460*H460</f>
        <v>0</v>
      </c>
      <c r="S460" s="175">
        <v>0</v>
      </c>
      <c r="T460" s="176">
        <f>S460*H460</f>
        <v>0</v>
      </c>
      <c r="U460" s="39"/>
      <c r="V460" s="39"/>
      <c r="W460" s="39"/>
      <c r="X460" s="39"/>
      <c r="Y460" s="39"/>
      <c r="Z460" s="39"/>
      <c r="AA460" s="39"/>
      <c r="AB460" s="39"/>
      <c r="AC460" s="39"/>
      <c r="AD460" s="39"/>
      <c r="AE460" s="39"/>
      <c r="AR460" s="177" t="s">
        <v>85</v>
      </c>
      <c r="AT460" s="177" t="s">
        <v>132</v>
      </c>
      <c r="AU460" s="177" t="s">
        <v>15</v>
      </c>
      <c r="AY460" s="20" t="s">
        <v>129</v>
      </c>
      <c r="BE460" s="178">
        <f>IF(N460="základní",J460,0)</f>
        <v>0</v>
      </c>
      <c r="BF460" s="178">
        <f>IF(N460="snížená",J460,0)</f>
        <v>0</v>
      </c>
      <c r="BG460" s="178">
        <f>IF(N460="zákl. přenesená",J460,0)</f>
        <v>0</v>
      </c>
      <c r="BH460" s="178">
        <f>IF(N460="sníž. přenesená",J460,0)</f>
        <v>0</v>
      </c>
      <c r="BI460" s="178">
        <f>IF(N460="nulová",J460,0)</f>
        <v>0</v>
      </c>
      <c r="BJ460" s="20" t="s">
        <v>79</v>
      </c>
      <c r="BK460" s="178">
        <f>ROUND(I460*H460,2)</f>
        <v>0</v>
      </c>
      <c r="BL460" s="20" t="s">
        <v>85</v>
      </c>
      <c r="BM460" s="177" t="s">
        <v>685</v>
      </c>
    </row>
    <row r="461" s="2" customFormat="1" ht="167.85" customHeight="1">
      <c r="A461" s="39"/>
      <c r="B461" s="165"/>
      <c r="C461" s="166" t="s">
        <v>686</v>
      </c>
      <c r="D461" s="166" t="s">
        <v>132</v>
      </c>
      <c r="E461" s="167" t="s">
        <v>687</v>
      </c>
      <c r="F461" s="168" t="s">
        <v>688</v>
      </c>
      <c r="G461" s="169" t="s">
        <v>523</v>
      </c>
      <c r="H461" s="170">
        <v>1</v>
      </c>
      <c r="I461" s="171"/>
      <c r="J461" s="172">
        <f>ROUND(I461*H461,2)</f>
        <v>0</v>
      </c>
      <c r="K461" s="168" t="s">
        <v>3</v>
      </c>
      <c r="L461" s="40"/>
      <c r="M461" s="219" t="s">
        <v>3</v>
      </c>
      <c r="N461" s="220" t="s">
        <v>43</v>
      </c>
      <c r="O461" s="221"/>
      <c r="P461" s="222">
        <f>O461*H461</f>
        <v>0</v>
      </c>
      <c r="Q461" s="222">
        <v>0</v>
      </c>
      <c r="R461" s="222">
        <f>Q461*H461</f>
        <v>0</v>
      </c>
      <c r="S461" s="222">
        <v>0</v>
      </c>
      <c r="T461" s="223">
        <f>S461*H461</f>
        <v>0</v>
      </c>
      <c r="U461" s="39"/>
      <c r="V461" s="39"/>
      <c r="W461" s="39"/>
      <c r="X461" s="39"/>
      <c r="Y461" s="39"/>
      <c r="Z461" s="39"/>
      <c r="AA461" s="39"/>
      <c r="AB461" s="39"/>
      <c r="AC461" s="39"/>
      <c r="AD461" s="39"/>
      <c r="AE461" s="39"/>
      <c r="AR461" s="177" t="s">
        <v>85</v>
      </c>
      <c r="AT461" s="177" t="s">
        <v>132</v>
      </c>
      <c r="AU461" s="177" t="s">
        <v>15</v>
      </c>
      <c r="AY461" s="20" t="s">
        <v>129</v>
      </c>
      <c r="BE461" s="178">
        <f>IF(N461="základní",J461,0)</f>
        <v>0</v>
      </c>
      <c r="BF461" s="178">
        <f>IF(N461="snížená",J461,0)</f>
        <v>0</v>
      </c>
      <c r="BG461" s="178">
        <f>IF(N461="zákl. přenesená",J461,0)</f>
        <v>0</v>
      </c>
      <c r="BH461" s="178">
        <f>IF(N461="sníž. přenesená",J461,0)</f>
        <v>0</v>
      </c>
      <c r="BI461" s="178">
        <f>IF(N461="nulová",J461,0)</f>
        <v>0</v>
      </c>
      <c r="BJ461" s="20" t="s">
        <v>79</v>
      </c>
      <c r="BK461" s="178">
        <f>ROUND(I461*H461,2)</f>
        <v>0</v>
      </c>
      <c r="BL461" s="20" t="s">
        <v>85</v>
      </c>
      <c r="BM461" s="177" t="s">
        <v>689</v>
      </c>
    </row>
    <row r="462" s="2" customFormat="1" ht="6.96" customHeight="1">
      <c r="A462" s="39"/>
      <c r="B462" s="56"/>
      <c r="C462" s="57"/>
      <c r="D462" s="57"/>
      <c r="E462" s="57"/>
      <c r="F462" s="57"/>
      <c r="G462" s="57"/>
      <c r="H462" s="57"/>
      <c r="I462" s="57"/>
      <c r="J462" s="57"/>
      <c r="K462" s="57"/>
      <c r="L462" s="40"/>
      <c r="M462" s="39"/>
      <c r="O462" s="39"/>
      <c r="P462" s="39"/>
      <c r="Q462" s="39"/>
      <c r="R462" s="39"/>
      <c r="S462" s="39"/>
      <c r="T462" s="39"/>
      <c r="U462" s="39"/>
      <c r="V462" s="39"/>
      <c r="W462" s="39"/>
      <c r="X462" s="39"/>
      <c r="Y462" s="39"/>
      <c r="Z462" s="39"/>
      <c r="AA462" s="39"/>
      <c r="AB462" s="39"/>
      <c r="AC462" s="39"/>
      <c r="AD462" s="39"/>
      <c r="AE462" s="39"/>
    </row>
  </sheetData>
  <autoFilter ref="C94:K461"/>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2/622131121"/>
    <hyperlink ref="F101" r:id="rId2" display="https://podminky.urs.cz/item/CS_URS_2024_02/622211011"/>
    <hyperlink ref="F107" r:id="rId3" display="https://podminky.urs.cz/item/CS_URS_2024_02/622211021"/>
    <hyperlink ref="F113" r:id="rId4" display="https://podminky.urs.cz/item/CS_URS_2024_02/622251101"/>
    <hyperlink ref="F116" r:id="rId5" display="https://podminky.urs.cz/item/CS_URS_2024_02/622151031"/>
    <hyperlink ref="F118" r:id="rId6" display="https://podminky.urs.cz/item/CS_URS_2024_02/622531012"/>
    <hyperlink ref="F122" r:id="rId7" display="https://podminky.urs.cz/item/CS_URS_2024_02/941211112"/>
    <hyperlink ref="F126" r:id="rId8" display="https://podminky.urs.cz/item/CS_URS_2024_02/941211212"/>
    <hyperlink ref="F129" r:id="rId9" display="https://podminky.urs.cz/item/CS_URS_2024_02/941211812"/>
    <hyperlink ref="F131" r:id="rId10" display="https://podminky.urs.cz/item/CS_URS_2024_02/944511111"/>
    <hyperlink ref="F133" r:id="rId11" display="https://podminky.urs.cz/item/CS_URS_2024_02/944511211"/>
    <hyperlink ref="F135" r:id="rId12" display="https://podminky.urs.cz/item/CS_URS_2024_02/944511811"/>
    <hyperlink ref="F145" r:id="rId13" display="https://podminky.urs.cz/item/CS_URS_2024_02/966080101"/>
    <hyperlink ref="F149" r:id="rId14" display="https://podminky.urs.cz/item/CS_URS_2024_02/966080103"/>
    <hyperlink ref="F154" r:id="rId15" display="https://podminky.urs.cz/item/CS_URS_2024_02/997013214"/>
    <hyperlink ref="F156" r:id="rId16" display="https://podminky.urs.cz/item/CS_URS_2024_02/997013501"/>
    <hyperlink ref="F158" r:id="rId17" display="https://podminky.urs.cz/item/CS_URS_2024_02/997013509"/>
    <hyperlink ref="F161" r:id="rId18" display="https://podminky.urs.cz/item/CS_URS_2024_02/997013631"/>
    <hyperlink ref="F163" r:id="rId19" display="https://podminky.urs.cz/item/CS_URS_2024_02/997013811"/>
    <hyperlink ref="F165" r:id="rId20" display="https://podminky.urs.cz/item/CS_URS_2024_02/997013813"/>
    <hyperlink ref="F167" r:id="rId21" display="https://podminky.urs.cz/item/CS_URS_2024_02/997013814"/>
    <hyperlink ref="F170" r:id="rId22" display="https://podminky.urs.cz/item/CS_URS_2024_02/998018003"/>
    <hyperlink ref="F174" r:id="rId23" display="https://podminky.urs.cz/item/CS_URS_2024_02/712363801"/>
    <hyperlink ref="F192" r:id="rId24" display="https://podminky.urs.cz/item/CS_URS_2024_02/712311101"/>
    <hyperlink ref="F211" r:id="rId25" display="https://podminky.urs.cz/item/CS_URS_2024_02/712341559"/>
    <hyperlink ref="F220" r:id="rId26" display="https://podminky.urs.cz/item/CS_URS_2024_02/712363005"/>
    <hyperlink ref="F237" r:id="rId27" display="https://podminky.urs.cz/item/CS_URS_2024_02/712363122"/>
    <hyperlink ref="F240" r:id="rId28" display="https://podminky.urs.cz/item/CS_URS_2024_02/712363411"/>
    <hyperlink ref="F253" r:id="rId29" display="https://podminky.urs.cz/item/CS_URS_2024_02/712363412"/>
    <hyperlink ref="F266" r:id="rId30" display="https://podminky.urs.cz/item/CS_URS_2024_02/712363413"/>
    <hyperlink ref="F279" r:id="rId31" display="https://podminky.urs.cz/item/CS_URS_2024_02/712363404"/>
    <hyperlink ref="F321" r:id="rId32" display="https://podminky.urs.cz/item/CS_URS_2024_02/712391171"/>
    <hyperlink ref="F340" r:id="rId33" display="https://podminky.urs.cz/item/CS_URS_2024_02/998712123"/>
    <hyperlink ref="F343" r:id="rId34" display="https://podminky.urs.cz/item/CS_URS_2024_02/713140814"/>
    <hyperlink ref="F347" r:id="rId35" display="https://podminky.urs.cz/item/CS_URS_2024_02/713130851"/>
    <hyperlink ref="F350" r:id="rId36" display="https://podminky.urs.cz/item/CS_URS_2024_02/713131241"/>
    <hyperlink ref="F356" r:id="rId37" display="https://podminky.urs.cz/item/CS_URS_2024_02/713131241"/>
    <hyperlink ref="F365" r:id="rId38" display="https://podminky.urs.cz/item/CS_URS_2024_02/713131241"/>
    <hyperlink ref="F371" r:id="rId39" display="https://podminky.urs.cz/item/CS_URS_2024_02/713141152"/>
    <hyperlink ref="F379" r:id="rId40" display="https://podminky.urs.cz/item/CS_URS_2024_02/713141335"/>
    <hyperlink ref="F393" r:id="rId41" display="https://podminky.urs.cz/item/CS_URS_2024_02/713141351"/>
    <hyperlink ref="F400" r:id="rId42" display="https://podminky.urs.cz/item/CS_URS_2024_02/998713123"/>
    <hyperlink ref="F407" r:id="rId43" display="https://podminky.urs.cz/item/CS_URS_2024_02/762341811"/>
    <hyperlink ref="F411" r:id="rId44" display="https://podminky.urs.cz/item/CS_URS_2024_02/762083111"/>
    <hyperlink ref="F413" r:id="rId45" display="https://podminky.urs.cz/item/CS_URS_2024_02/762341210"/>
    <hyperlink ref="F418" r:id="rId46" display="https://podminky.urs.cz/item/CS_URS_2024_02/762342521"/>
    <hyperlink ref="F426" r:id="rId47" display="https://podminky.urs.cz/item/CS_URS_2024_02/762361312"/>
    <hyperlink ref="F428" r:id="rId48" display="https://podminky.urs.cz/item/CS_URS_2024_02/762395000"/>
    <hyperlink ref="F432" r:id="rId49" display="https://podminky.urs.cz/item/CS_URS_2024_02/998762123"/>
    <hyperlink ref="F445" r:id="rId50" display="https://podminky.urs.cz/item/CS_URS_2024_02/998764313"/>
    <hyperlink ref="F449" r:id="rId51" display="https://podminky.urs.cz/item/CS_URS_2024_02/998767313"/>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81</v>
      </c>
    </row>
    <row r="3" s="1" customFormat="1" ht="6.96" customHeight="1">
      <c r="B3" s="21"/>
      <c r="C3" s="22"/>
      <c r="D3" s="22"/>
      <c r="E3" s="22"/>
      <c r="F3" s="22"/>
      <c r="G3" s="22"/>
      <c r="H3" s="22"/>
      <c r="I3" s="22"/>
      <c r="J3" s="22"/>
      <c r="K3" s="22"/>
      <c r="L3" s="23"/>
      <c r="AT3" s="20" t="s">
        <v>15</v>
      </c>
    </row>
    <row r="4" s="1" customFormat="1" ht="24.96" customHeight="1">
      <c r="B4" s="23"/>
      <c r="D4" s="24" t="s">
        <v>91</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 A. Dvořáka 1032- výměna střešního pláště</v>
      </c>
      <c r="F7" s="33"/>
      <c r="G7" s="33"/>
      <c r="H7" s="33"/>
      <c r="L7" s="23"/>
    </row>
    <row r="8" s="2" customFormat="1" ht="12" customHeight="1">
      <c r="A8" s="39"/>
      <c r="B8" s="40"/>
      <c r="C8" s="39"/>
      <c r="D8" s="33" t="s">
        <v>92</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690</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5. 7. 2024</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33" t="s">
        <v>28</v>
      </c>
      <c r="J21" s="28" t="s">
        <v>3</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ROUND((SUM(BE95:BE448)),  2)</f>
        <v>0</v>
      </c>
      <c r="G33" s="39"/>
      <c r="H33" s="39"/>
      <c r="I33" s="124">
        <v>0.20999999999999999</v>
      </c>
      <c r="J33" s="123">
        <f>ROUND(((SUM(BE95:BE448))*I33),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ROUND((SUM(BF95:BF448)),  2)</f>
        <v>0</v>
      </c>
      <c r="G34" s="39"/>
      <c r="H34" s="39"/>
      <c r="I34" s="124">
        <v>0.12</v>
      </c>
      <c r="J34" s="123">
        <f>ROUND(((SUM(BF95:BF448))*I34),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ROUND((SUM(BG95:BG448)),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ROUND((SUM(BH95:BH448)),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ROUND((SUM(BI95:BI448)),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94</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 A. Dvořáka 1032- výměna střešního pláště</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92</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2 - Etapa 2</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5. 7. 2024</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Revitali</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95</v>
      </c>
      <c r="D57" s="125"/>
      <c r="E57" s="125"/>
      <c r="F57" s="125"/>
      <c r="G57" s="125"/>
      <c r="H57" s="125"/>
      <c r="I57" s="125"/>
      <c r="J57" s="132" t="s">
        <v>96</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J95</f>
        <v>0</v>
      </c>
      <c r="K59" s="39"/>
      <c r="L59" s="117"/>
      <c r="S59" s="39"/>
      <c r="T59" s="39"/>
      <c r="U59" s="39"/>
      <c r="V59" s="39"/>
      <c r="W59" s="39"/>
      <c r="X59" s="39"/>
      <c r="Y59" s="39"/>
      <c r="Z59" s="39"/>
      <c r="AA59" s="39"/>
      <c r="AB59" s="39"/>
      <c r="AC59" s="39"/>
      <c r="AD59" s="39"/>
      <c r="AE59" s="39"/>
      <c r="AU59" s="20" t="s">
        <v>97</v>
      </c>
    </row>
    <row r="60" s="9" customFormat="1" ht="24.96" customHeight="1">
      <c r="A60" s="9"/>
      <c r="B60" s="134"/>
      <c r="C60" s="9"/>
      <c r="D60" s="135" t="s">
        <v>98</v>
      </c>
      <c r="E60" s="136"/>
      <c r="F60" s="136"/>
      <c r="G60" s="136"/>
      <c r="H60" s="136"/>
      <c r="I60" s="136"/>
      <c r="J60" s="137">
        <f>J96</f>
        <v>0</v>
      </c>
      <c r="K60" s="9"/>
      <c r="L60" s="134"/>
      <c r="S60" s="9"/>
      <c r="T60" s="9"/>
      <c r="U60" s="9"/>
      <c r="V60" s="9"/>
      <c r="W60" s="9"/>
      <c r="X60" s="9"/>
      <c r="Y60" s="9"/>
      <c r="Z60" s="9"/>
      <c r="AA60" s="9"/>
      <c r="AB60" s="9"/>
      <c r="AC60" s="9"/>
      <c r="AD60" s="9"/>
      <c r="AE60" s="9"/>
    </row>
    <row r="61" s="10" customFormat="1" ht="19.92" customHeight="1">
      <c r="A61" s="10"/>
      <c r="B61" s="138"/>
      <c r="C61" s="10"/>
      <c r="D61" s="139" t="s">
        <v>99</v>
      </c>
      <c r="E61" s="140"/>
      <c r="F61" s="140"/>
      <c r="G61" s="140"/>
      <c r="H61" s="140"/>
      <c r="I61" s="140"/>
      <c r="J61" s="141">
        <f>J97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100</v>
      </c>
      <c r="E62" s="140"/>
      <c r="F62" s="140"/>
      <c r="G62" s="140"/>
      <c r="H62" s="140"/>
      <c r="I62" s="140"/>
      <c r="J62" s="141">
        <f>J119</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101</v>
      </c>
      <c r="E63" s="140"/>
      <c r="F63" s="140"/>
      <c r="G63" s="140"/>
      <c r="H63" s="140"/>
      <c r="I63" s="140"/>
      <c r="J63" s="141">
        <f>J120</f>
        <v>0</v>
      </c>
      <c r="K63" s="10"/>
      <c r="L63" s="138"/>
      <c r="S63" s="10"/>
      <c r="T63" s="10"/>
      <c r="U63" s="10"/>
      <c r="V63" s="10"/>
      <c r="W63" s="10"/>
      <c r="X63" s="10"/>
      <c r="Y63" s="10"/>
      <c r="Z63" s="10"/>
      <c r="AA63" s="10"/>
      <c r="AB63" s="10"/>
      <c r="AC63" s="10"/>
      <c r="AD63" s="10"/>
      <c r="AE63" s="10"/>
    </row>
    <row r="64" s="10" customFormat="1" ht="14.88" customHeight="1">
      <c r="A64" s="10"/>
      <c r="B64" s="138"/>
      <c r="C64" s="10"/>
      <c r="D64" s="139" t="s">
        <v>102</v>
      </c>
      <c r="E64" s="140"/>
      <c r="F64" s="140"/>
      <c r="G64" s="140"/>
      <c r="H64" s="140"/>
      <c r="I64" s="140"/>
      <c r="J64" s="141">
        <f>J137</f>
        <v>0</v>
      </c>
      <c r="K64" s="10"/>
      <c r="L64" s="138"/>
      <c r="S64" s="10"/>
      <c r="T64" s="10"/>
      <c r="U64" s="10"/>
      <c r="V64" s="10"/>
      <c r="W64" s="10"/>
      <c r="X64" s="10"/>
      <c r="Y64" s="10"/>
      <c r="Z64" s="10"/>
      <c r="AA64" s="10"/>
      <c r="AB64" s="10"/>
      <c r="AC64" s="10"/>
      <c r="AD64" s="10"/>
      <c r="AE64" s="10"/>
    </row>
    <row r="65" s="10" customFormat="1" ht="14.88" customHeight="1">
      <c r="A65" s="10"/>
      <c r="B65" s="138"/>
      <c r="C65" s="10"/>
      <c r="D65" s="139" t="s">
        <v>103</v>
      </c>
      <c r="E65" s="140"/>
      <c r="F65" s="140"/>
      <c r="G65" s="140"/>
      <c r="H65" s="140"/>
      <c r="I65" s="140"/>
      <c r="J65" s="141">
        <f>J144</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104</v>
      </c>
      <c r="E66" s="140"/>
      <c r="F66" s="140"/>
      <c r="G66" s="140"/>
      <c r="H66" s="140"/>
      <c r="I66" s="140"/>
      <c r="J66" s="141">
        <f>J149</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105</v>
      </c>
      <c r="E67" s="140"/>
      <c r="F67" s="140"/>
      <c r="G67" s="140"/>
      <c r="H67" s="140"/>
      <c r="I67" s="140"/>
      <c r="J67" s="141">
        <f>J165</f>
        <v>0</v>
      </c>
      <c r="K67" s="10"/>
      <c r="L67" s="138"/>
      <c r="S67" s="10"/>
      <c r="T67" s="10"/>
      <c r="U67" s="10"/>
      <c r="V67" s="10"/>
      <c r="W67" s="10"/>
      <c r="X67" s="10"/>
      <c r="Y67" s="10"/>
      <c r="Z67" s="10"/>
      <c r="AA67" s="10"/>
      <c r="AB67" s="10"/>
      <c r="AC67" s="10"/>
      <c r="AD67" s="10"/>
      <c r="AE67" s="10"/>
    </row>
    <row r="68" s="9" customFormat="1" ht="24.96" customHeight="1">
      <c r="A68" s="9"/>
      <c r="B68" s="134"/>
      <c r="C68" s="9"/>
      <c r="D68" s="135" t="s">
        <v>106</v>
      </c>
      <c r="E68" s="136"/>
      <c r="F68" s="136"/>
      <c r="G68" s="136"/>
      <c r="H68" s="136"/>
      <c r="I68" s="136"/>
      <c r="J68" s="137">
        <f>J168</f>
        <v>0</v>
      </c>
      <c r="K68" s="9"/>
      <c r="L68" s="134"/>
      <c r="S68" s="9"/>
      <c r="T68" s="9"/>
      <c r="U68" s="9"/>
      <c r="V68" s="9"/>
      <c r="W68" s="9"/>
      <c r="X68" s="9"/>
      <c r="Y68" s="9"/>
      <c r="Z68" s="9"/>
      <c r="AA68" s="9"/>
      <c r="AB68" s="9"/>
      <c r="AC68" s="9"/>
      <c r="AD68" s="9"/>
      <c r="AE68" s="9"/>
    </row>
    <row r="69" s="10" customFormat="1" ht="19.92" customHeight="1">
      <c r="A69" s="10"/>
      <c r="B69" s="138"/>
      <c r="C69" s="10"/>
      <c r="D69" s="139" t="s">
        <v>107</v>
      </c>
      <c r="E69" s="140"/>
      <c r="F69" s="140"/>
      <c r="G69" s="140"/>
      <c r="H69" s="140"/>
      <c r="I69" s="140"/>
      <c r="J69" s="141">
        <f>J169</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108</v>
      </c>
      <c r="E70" s="140"/>
      <c r="F70" s="140"/>
      <c r="G70" s="140"/>
      <c r="H70" s="140"/>
      <c r="I70" s="140"/>
      <c r="J70" s="141">
        <f>J325</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109</v>
      </c>
      <c r="E71" s="140"/>
      <c r="F71" s="140"/>
      <c r="G71" s="140"/>
      <c r="H71" s="140"/>
      <c r="I71" s="140"/>
      <c r="J71" s="141">
        <f>J387</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110</v>
      </c>
      <c r="E72" s="140"/>
      <c r="F72" s="140"/>
      <c r="G72" s="140"/>
      <c r="H72" s="140"/>
      <c r="I72" s="140"/>
      <c r="J72" s="141">
        <f>J391</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111</v>
      </c>
      <c r="E73" s="140"/>
      <c r="F73" s="140"/>
      <c r="G73" s="140"/>
      <c r="H73" s="140"/>
      <c r="I73" s="140"/>
      <c r="J73" s="141">
        <f>J420</f>
        <v>0</v>
      </c>
      <c r="K73" s="10"/>
      <c r="L73" s="138"/>
      <c r="S73" s="10"/>
      <c r="T73" s="10"/>
      <c r="U73" s="10"/>
      <c r="V73" s="10"/>
      <c r="W73" s="10"/>
      <c r="X73" s="10"/>
      <c r="Y73" s="10"/>
      <c r="Z73" s="10"/>
      <c r="AA73" s="10"/>
      <c r="AB73" s="10"/>
      <c r="AC73" s="10"/>
      <c r="AD73" s="10"/>
      <c r="AE73" s="10"/>
    </row>
    <row r="74" s="10" customFormat="1" ht="19.92" customHeight="1">
      <c r="A74" s="10"/>
      <c r="B74" s="138"/>
      <c r="C74" s="10"/>
      <c r="D74" s="139" t="s">
        <v>112</v>
      </c>
      <c r="E74" s="140"/>
      <c r="F74" s="140"/>
      <c r="G74" s="140"/>
      <c r="H74" s="140"/>
      <c r="I74" s="140"/>
      <c r="J74" s="141">
        <f>J433</f>
        <v>0</v>
      </c>
      <c r="K74" s="10"/>
      <c r="L74" s="138"/>
      <c r="S74" s="10"/>
      <c r="T74" s="10"/>
      <c r="U74" s="10"/>
      <c r="V74" s="10"/>
      <c r="W74" s="10"/>
      <c r="X74" s="10"/>
      <c r="Y74" s="10"/>
      <c r="Z74" s="10"/>
      <c r="AA74" s="10"/>
      <c r="AB74" s="10"/>
      <c r="AC74" s="10"/>
      <c r="AD74" s="10"/>
      <c r="AE74" s="10"/>
    </row>
    <row r="75" s="9" customFormat="1" ht="24.96" customHeight="1">
      <c r="A75" s="9"/>
      <c r="B75" s="134"/>
      <c r="C75" s="9"/>
      <c r="D75" s="135" t="s">
        <v>113</v>
      </c>
      <c r="E75" s="136"/>
      <c r="F75" s="136"/>
      <c r="G75" s="136"/>
      <c r="H75" s="136"/>
      <c r="I75" s="136"/>
      <c r="J75" s="137">
        <f>J437</f>
        <v>0</v>
      </c>
      <c r="K75" s="9"/>
      <c r="L75" s="134"/>
      <c r="S75" s="9"/>
      <c r="T75" s="9"/>
      <c r="U75" s="9"/>
      <c r="V75" s="9"/>
      <c r="W75" s="9"/>
      <c r="X75" s="9"/>
      <c r="Y75" s="9"/>
      <c r="Z75" s="9"/>
      <c r="AA75" s="9"/>
      <c r="AB75" s="9"/>
      <c r="AC75" s="9"/>
      <c r="AD75" s="9"/>
      <c r="AE75" s="9"/>
    </row>
    <row r="76" s="2" customFormat="1" ht="21.84"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56"/>
      <c r="C77" s="57"/>
      <c r="D77" s="57"/>
      <c r="E77" s="57"/>
      <c r="F77" s="57"/>
      <c r="G77" s="57"/>
      <c r="H77" s="57"/>
      <c r="I77" s="57"/>
      <c r="J77" s="57"/>
      <c r="K77" s="57"/>
      <c r="L77" s="117"/>
      <c r="S77" s="39"/>
      <c r="T77" s="39"/>
      <c r="U77" s="39"/>
      <c r="V77" s="39"/>
      <c r="W77" s="39"/>
      <c r="X77" s="39"/>
      <c r="Y77" s="39"/>
      <c r="Z77" s="39"/>
      <c r="AA77" s="39"/>
      <c r="AB77" s="39"/>
      <c r="AC77" s="39"/>
      <c r="AD77" s="39"/>
      <c r="AE77" s="39"/>
    </row>
    <row r="81" s="2" customFormat="1" ht="6.96" customHeight="1">
      <c r="A81" s="39"/>
      <c r="B81" s="58"/>
      <c r="C81" s="59"/>
      <c r="D81" s="59"/>
      <c r="E81" s="59"/>
      <c r="F81" s="59"/>
      <c r="G81" s="59"/>
      <c r="H81" s="59"/>
      <c r="I81" s="59"/>
      <c r="J81" s="59"/>
      <c r="K81" s="59"/>
      <c r="L81" s="117"/>
      <c r="S81" s="39"/>
      <c r="T81" s="39"/>
      <c r="U81" s="39"/>
      <c r="V81" s="39"/>
      <c r="W81" s="39"/>
      <c r="X81" s="39"/>
      <c r="Y81" s="39"/>
      <c r="Z81" s="39"/>
      <c r="AA81" s="39"/>
      <c r="AB81" s="39"/>
      <c r="AC81" s="39"/>
      <c r="AD81" s="39"/>
      <c r="AE81" s="39"/>
    </row>
    <row r="82" s="2" customFormat="1" ht="24.96" customHeight="1">
      <c r="A82" s="39"/>
      <c r="B82" s="40"/>
      <c r="C82" s="24" t="s">
        <v>114</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6.96"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2" customHeight="1">
      <c r="A84" s="39"/>
      <c r="B84" s="40"/>
      <c r="C84" s="33" t="s">
        <v>17</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116" t="str">
        <f>E7</f>
        <v>Kolín, A. Dvořáka 1032- výměna střešního pláště</v>
      </c>
      <c r="F85" s="33"/>
      <c r="G85" s="33"/>
      <c r="H85" s="33"/>
      <c r="I85" s="39"/>
      <c r="J85" s="39"/>
      <c r="K85" s="39"/>
      <c r="L85" s="117"/>
      <c r="S85" s="39"/>
      <c r="T85" s="39"/>
      <c r="U85" s="39"/>
      <c r="V85" s="39"/>
      <c r="W85" s="39"/>
      <c r="X85" s="39"/>
      <c r="Y85" s="39"/>
      <c r="Z85" s="39"/>
      <c r="AA85" s="39"/>
      <c r="AB85" s="39"/>
      <c r="AC85" s="39"/>
      <c r="AD85" s="39"/>
      <c r="AE85" s="39"/>
    </row>
    <row r="86" s="2" customFormat="1" ht="12" customHeight="1">
      <c r="A86" s="39"/>
      <c r="B86" s="40"/>
      <c r="C86" s="33" t="s">
        <v>92</v>
      </c>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6.5" customHeight="1">
      <c r="A87" s="39"/>
      <c r="B87" s="40"/>
      <c r="C87" s="39"/>
      <c r="D87" s="39"/>
      <c r="E87" s="63" t="str">
        <f>E9</f>
        <v>2 - Etapa 2</v>
      </c>
      <c r="F87" s="39"/>
      <c r="G87" s="39"/>
      <c r="H87" s="39"/>
      <c r="I87" s="39"/>
      <c r="J87" s="39"/>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2" customHeight="1">
      <c r="A89" s="39"/>
      <c r="B89" s="40"/>
      <c r="C89" s="33" t="s">
        <v>21</v>
      </c>
      <c r="D89" s="39"/>
      <c r="E89" s="39"/>
      <c r="F89" s="28" t="str">
        <f>F12</f>
        <v xml:space="preserve"> </v>
      </c>
      <c r="G89" s="39"/>
      <c r="H89" s="39"/>
      <c r="I89" s="33" t="s">
        <v>23</v>
      </c>
      <c r="J89" s="65" t="str">
        <f>IF(J12="","",J12)</f>
        <v>5. 7. 2024</v>
      </c>
      <c r="K89" s="39"/>
      <c r="L89" s="117"/>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2" customFormat="1" ht="15.15" customHeight="1">
      <c r="A91" s="39"/>
      <c r="B91" s="40"/>
      <c r="C91" s="33" t="s">
        <v>25</v>
      </c>
      <c r="D91" s="39"/>
      <c r="E91" s="39"/>
      <c r="F91" s="28" t="str">
        <f>E15</f>
        <v>Město Kolín</v>
      </c>
      <c r="G91" s="39"/>
      <c r="H91" s="39"/>
      <c r="I91" s="33" t="s">
        <v>31</v>
      </c>
      <c r="J91" s="37" t="str">
        <f>E21</f>
        <v>Revitali</v>
      </c>
      <c r="K91" s="39"/>
      <c r="L91" s="117"/>
      <c r="S91" s="39"/>
      <c r="T91" s="39"/>
      <c r="U91" s="39"/>
      <c r="V91" s="39"/>
      <c r="W91" s="39"/>
      <c r="X91" s="39"/>
      <c r="Y91" s="39"/>
      <c r="Z91" s="39"/>
      <c r="AA91" s="39"/>
      <c r="AB91" s="39"/>
      <c r="AC91" s="39"/>
      <c r="AD91" s="39"/>
      <c r="AE91" s="39"/>
    </row>
    <row r="92" s="2" customFormat="1" ht="15.15" customHeight="1">
      <c r="A92" s="39"/>
      <c r="B92" s="40"/>
      <c r="C92" s="33" t="s">
        <v>29</v>
      </c>
      <c r="D92" s="39"/>
      <c r="E92" s="39"/>
      <c r="F92" s="28" t="str">
        <f>IF(E18="","",E18)</f>
        <v>Vyplň údaj</v>
      </c>
      <c r="G92" s="39"/>
      <c r="H92" s="39"/>
      <c r="I92" s="33" t="s">
        <v>34</v>
      </c>
      <c r="J92" s="37" t="str">
        <f>E24</f>
        <v xml:space="preserve"> </v>
      </c>
      <c r="K92" s="39"/>
      <c r="L92" s="117"/>
      <c r="S92" s="39"/>
      <c r="T92" s="39"/>
      <c r="U92" s="39"/>
      <c r="V92" s="39"/>
      <c r="W92" s="39"/>
      <c r="X92" s="39"/>
      <c r="Y92" s="39"/>
      <c r="Z92" s="39"/>
      <c r="AA92" s="39"/>
      <c r="AB92" s="39"/>
      <c r="AC92" s="39"/>
      <c r="AD92" s="39"/>
      <c r="AE92" s="39"/>
    </row>
    <row r="93" s="2" customFormat="1" ht="10.32" customHeight="1">
      <c r="A93" s="39"/>
      <c r="B93" s="40"/>
      <c r="C93" s="39"/>
      <c r="D93" s="39"/>
      <c r="E93" s="39"/>
      <c r="F93" s="39"/>
      <c r="G93" s="39"/>
      <c r="H93" s="39"/>
      <c r="I93" s="39"/>
      <c r="J93" s="39"/>
      <c r="K93" s="39"/>
      <c r="L93" s="117"/>
      <c r="S93" s="39"/>
      <c r="T93" s="39"/>
      <c r="U93" s="39"/>
      <c r="V93" s="39"/>
      <c r="W93" s="39"/>
      <c r="X93" s="39"/>
      <c r="Y93" s="39"/>
      <c r="Z93" s="39"/>
      <c r="AA93" s="39"/>
      <c r="AB93" s="39"/>
      <c r="AC93" s="39"/>
      <c r="AD93" s="39"/>
      <c r="AE93" s="39"/>
    </row>
    <row r="94" s="11" customFormat="1" ht="29.28" customHeight="1">
      <c r="A94" s="142"/>
      <c r="B94" s="143"/>
      <c r="C94" s="144" t="s">
        <v>115</v>
      </c>
      <c r="D94" s="145" t="s">
        <v>56</v>
      </c>
      <c r="E94" s="145" t="s">
        <v>52</v>
      </c>
      <c r="F94" s="145" t="s">
        <v>53</v>
      </c>
      <c r="G94" s="145" t="s">
        <v>116</v>
      </c>
      <c r="H94" s="145" t="s">
        <v>117</v>
      </c>
      <c r="I94" s="145" t="s">
        <v>118</v>
      </c>
      <c r="J94" s="145" t="s">
        <v>96</v>
      </c>
      <c r="K94" s="146" t="s">
        <v>119</v>
      </c>
      <c r="L94" s="147"/>
      <c r="M94" s="81" t="s">
        <v>3</v>
      </c>
      <c r="N94" s="82" t="s">
        <v>41</v>
      </c>
      <c r="O94" s="82" t="s">
        <v>120</v>
      </c>
      <c r="P94" s="82" t="s">
        <v>121</v>
      </c>
      <c r="Q94" s="82" t="s">
        <v>122</v>
      </c>
      <c r="R94" s="82" t="s">
        <v>123</v>
      </c>
      <c r="S94" s="82" t="s">
        <v>124</v>
      </c>
      <c r="T94" s="83" t="s">
        <v>125</v>
      </c>
      <c r="U94" s="142"/>
      <c r="V94" s="142"/>
      <c r="W94" s="142"/>
      <c r="X94" s="142"/>
      <c r="Y94" s="142"/>
      <c r="Z94" s="142"/>
      <c r="AA94" s="142"/>
      <c r="AB94" s="142"/>
      <c r="AC94" s="142"/>
      <c r="AD94" s="142"/>
      <c r="AE94" s="142"/>
    </row>
    <row r="95" s="2" customFormat="1" ht="22.8" customHeight="1">
      <c r="A95" s="39"/>
      <c r="B95" s="40"/>
      <c r="C95" s="88" t="s">
        <v>126</v>
      </c>
      <c r="D95" s="39"/>
      <c r="E95" s="39"/>
      <c r="F95" s="39"/>
      <c r="G95" s="39"/>
      <c r="H95" s="39"/>
      <c r="I95" s="39"/>
      <c r="J95" s="148">
        <f>BK95</f>
        <v>0</v>
      </c>
      <c r="K95" s="39"/>
      <c r="L95" s="40"/>
      <c r="M95" s="84"/>
      <c r="N95" s="69"/>
      <c r="O95" s="85"/>
      <c r="P95" s="149">
        <f>P96+P168+P437</f>
        <v>0</v>
      </c>
      <c r="Q95" s="85"/>
      <c r="R95" s="149">
        <f>R96+R168+R437</f>
        <v>3.8241614799999999</v>
      </c>
      <c r="S95" s="85"/>
      <c r="T95" s="150">
        <f>T96+T168+T437</f>
        <v>13.297549999999999</v>
      </c>
      <c r="U95" s="39"/>
      <c r="V95" s="39"/>
      <c r="W95" s="39"/>
      <c r="X95" s="39"/>
      <c r="Y95" s="39"/>
      <c r="Z95" s="39"/>
      <c r="AA95" s="39"/>
      <c r="AB95" s="39"/>
      <c r="AC95" s="39"/>
      <c r="AD95" s="39"/>
      <c r="AE95" s="39"/>
      <c r="AT95" s="20" t="s">
        <v>70</v>
      </c>
      <c r="AU95" s="20" t="s">
        <v>97</v>
      </c>
      <c r="BK95" s="151">
        <f>BK96+BK168+BK437</f>
        <v>0</v>
      </c>
    </row>
    <row r="96" s="12" customFormat="1" ht="25.92" customHeight="1">
      <c r="A96" s="12"/>
      <c r="B96" s="152"/>
      <c r="C96" s="12"/>
      <c r="D96" s="153" t="s">
        <v>70</v>
      </c>
      <c r="E96" s="154" t="s">
        <v>127</v>
      </c>
      <c r="F96" s="154" t="s">
        <v>128</v>
      </c>
      <c r="G96" s="12"/>
      <c r="H96" s="12"/>
      <c r="I96" s="155"/>
      <c r="J96" s="156">
        <f>BK96</f>
        <v>0</v>
      </c>
      <c r="K96" s="12"/>
      <c r="L96" s="152"/>
      <c r="M96" s="157"/>
      <c r="N96" s="158"/>
      <c r="O96" s="158"/>
      <c r="P96" s="159">
        <f>P97+P119+P149+P165</f>
        <v>0</v>
      </c>
      <c r="Q96" s="158"/>
      <c r="R96" s="159">
        <f>R97+R119+R149+R165</f>
        <v>0.0501961</v>
      </c>
      <c r="S96" s="158"/>
      <c r="T96" s="160">
        <f>T97+T119+T149+T165</f>
        <v>0.052049999999999999</v>
      </c>
      <c r="U96" s="12"/>
      <c r="V96" s="12"/>
      <c r="W96" s="12"/>
      <c r="X96" s="12"/>
      <c r="Y96" s="12"/>
      <c r="Z96" s="12"/>
      <c r="AA96" s="12"/>
      <c r="AB96" s="12"/>
      <c r="AC96" s="12"/>
      <c r="AD96" s="12"/>
      <c r="AE96" s="12"/>
      <c r="AR96" s="153" t="s">
        <v>15</v>
      </c>
      <c r="AT96" s="161" t="s">
        <v>70</v>
      </c>
      <c r="AU96" s="161" t="s">
        <v>71</v>
      </c>
      <c r="AY96" s="153" t="s">
        <v>129</v>
      </c>
      <c r="BK96" s="162">
        <f>BK97+BK119+BK149+BK165</f>
        <v>0</v>
      </c>
    </row>
    <row r="97" s="12" customFormat="1" ht="22.8" customHeight="1">
      <c r="A97" s="12"/>
      <c r="B97" s="152"/>
      <c r="C97" s="12"/>
      <c r="D97" s="153" t="s">
        <v>70</v>
      </c>
      <c r="E97" s="163" t="s">
        <v>130</v>
      </c>
      <c r="F97" s="163" t="s">
        <v>131</v>
      </c>
      <c r="G97" s="12"/>
      <c r="H97" s="12"/>
      <c r="I97" s="155"/>
      <c r="J97" s="164">
        <f>BK97</f>
        <v>0</v>
      </c>
      <c r="K97" s="12"/>
      <c r="L97" s="152"/>
      <c r="M97" s="157"/>
      <c r="N97" s="158"/>
      <c r="O97" s="158"/>
      <c r="P97" s="159">
        <f>SUM(P98:P118)</f>
        <v>0</v>
      </c>
      <c r="Q97" s="158"/>
      <c r="R97" s="159">
        <f>SUM(R98:R118)</f>
        <v>0.0501961</v>
      </c>
      <c r="S97" s="158"/>
      <c r="T97" s="160">
        <f>SUM(T98:T118)</f>
        <v>0</v>
      </c>
      <c r="U97" s="12"/>
      <c r="V97" s="12"/>
      <c r="W97" s="12"/>
      <c r="X97" s="12"/>
      <c r="Y97" s="12"/>
      <c r="Z97" s="12"/>
      <c r="AA97" s="12"/>
      <c r="AB97" s="12"/>
      <c r="AC97" s="12"/>
      <c r="AD97" s="12"/>
      <c r="AE97" s="12"/>
      <c r="AR97" s="153" t="s">
        <v>15</v>
      </c>
      <c r="AT97" s="161" t="s">
        <v>70</v>
      </c>
      <c r="AU97" s="161" t="s">
        <v>15</v>
      </c>
      <c r="AY97" s="153" t="s">
        <v>129</v>
      </c>
      <c r="BK97" s="162">
        <f>SUM(BK98:BK118)</f>
        <v>0</v>
      </c>
    </row>
    <row r="98" s="2" customFormat="1" ht="24.15" customHeight="1">
      <c r="A98" s="39"/>
      <c r="B98" s="165"/>
      <c r="C98" s="166" t="s">
        <v>15</v>
      </c>
      <c r="D98" s="166" t="s">
        <v>132</v>
      </c>
      <c r="E98" s="167" t="s">
        <v>133</v>
      </c>
      <c r="F98" s="168" t="s">
        <v>134</v>
      </c>
      <c r="G98" s="169" t="s">
        <v>135</v>
      </c>
      <c r="H98" s="170">
        <v>3.8500000000000001</v>
      </c>
      <c r="I98" s="171"/>
      <c r="J98" s="172">
        <f>ROUND(I98*H98,2)</f>
        <v>0</v>
      </c>
      <c r="K98" s="168" t="s">
        <v>136</v>
      </c>
      <c r="L98" s="40"/>
      <c r="M98" s="173" t="s">
        <v>3</v>
      </c>
      <c r="N98" s="174" t="s">
        <v>43</v>
      </c>
      <c r="O98" s="73"/>
      <c r="P98" s="175">
        <f>O98*H98</f>
        <v>0</v>
      </c>
      <c r="Q98" s="175">
        <v>0.00025999999999999998</v>
      </c>
      <c r="R98" s="175">
        <f>Q98*H98</f>
        <v>0.0010009999999999999</v>
      </c>
      <c r="S98" s="175">
        <v>0</v>
      </c>
      <c r="T98" s="176">
        <f>S98*H98</f>
        <v>0</v>
      </c>
      <c r="U98" s="39"/>
      <c r="V98" s="39"/>
      <c r="W98" s="39"/>
      <c r="X98" s="39"/>
      <c r="Y98" s="39"/>
      <c r="Z98" s="39"/>
      <c r="AA98" s="39"/>
      <c r="AB98" s="39"/>
      <c r="AC98" s="39"/>
      <c r="AD98" s="39"/>
      <c r="AE98" s="39"/>
      <c r="AR98" s="177" t="s">
        <v>85</v>
      </c>
      <c r="AT98" s="177" t="s">
        <v>132</v>
      </c>
      <c r="AU98" s="177" t="s">
        <v>79</v>
      </c>
      <c r="AY98" s="20" t="s">
        <v>129</v>
      </c>
      <c r="BE98" s="178">
        <f>IF(N98="základní",J98,0)</f>
        <v>0</v>
      </c>
      <c r="BF98" s="178">
        <f>IF(N98="snížená",J98,0)</f>
        <v>0</v>
      </c>
      <c r="BG98" s="178">
        <f>IF(N98="zákl. přenesená",J98,0)</f>
        <v>0</v>
      </c>
      <c r="BH98" s="178">
        <f>IF(N98="sníž. přenesená",J98,0)</f>
        <v>0</v>
      </c>
      <c r="BI98" s="178">
        <f>IF(N98="nulová",J98,0)</f>
        <v>0</v>
      </c>
      <c r="BJ98" s="20" t="s">
        <v>79</v>
      </c>
      <c r="BK98" s="178">
        <f>ROUND(I98*H98,2)</f>
        <v>0</v>
      </c>
      <c r="BL98" s="20" t="s">
        <v>85</v>
      </c>
      <c r="BM98" s="177" t="s">
        <v>691</v>
      </c>
    </row>
    <row r="99" s="2" customFormat="1">
      <c r="A99" s="39"/>
      <c r="B99" s="40"/>
      <c r="C99" s="39"/>
      <c r="D99" s="179" t="s">
        <v>138</v>
      </c>
      <c r="E99" s="39"/>
      <c r="F99" s="180" t="s">
        <v>139</v>
      </c>
      <c r="G99" s="39"/>
      <c r="H99" s="39"/>
      <c r="I99" s="181"/>
      <c r="J99" s="39"/>
      <c r="K99" s="39"/>
      <c r="L99" s="40"/>
      <c r="M99" s="182"/>
      <c r="N99" s="183"/>
      <c r="O99" s="73"/>
      <c r="P99" s="73"/>
      <c r="Q99" s="73"/>
      <c r="R99" s="73"/>
      <c r="S99" s="73"/>
      <c r="T99" s="74"/>
      <c r="U99" s="39"/>
      <c r="V99" s="39"/>
      <c r="W99" s="39"/>
      <c r="X99" s="39"/>
      <c r="Y99" s="39"/>
      <c r="Z99" s="39"/>
      <c r="AA99" s="39"/>
      <c r="AB99" s="39"/>
      <c r="AC99" s="39"/>
      <c r="AD99" s="39"/>
      <c r="AE99" s="39"/>
      <c r="AT99" s="20" t="s">
        <v>138</v>
      </c>
      <c r="AU99" s="20" t="s">
        <v>79</v>
      </c>
    </row>
    <row r="100" s="2" customFormat="1" ht="66.75" customHeight="1">
      <c r="A100" s="39"/>
      <c r="B100" s="165"/>
      <c r="C100" s="166" t="s">
        <v>82</v>
      </c>
      <c r="D100" s="166" t="s">
        <v>132</v>
      </c>
      <c r="E100" s="167" t="s">
        <v>140</v>
      </c>
      <c r="F100" s="168" t="s">
        <v>141</v>
      </c>
      <c r="G100" s="169" t="s">
        <v>135</v>
      </c>
      <c r="H100" s="170">
        <v>1.8500000000000001</v>
      </c>
      <c r="I100" s="171"/>
      <c r="J100" s="172">
        <f>ROUND(I100*H100,2)</f>
        <v>0</v>
      </c>
      <c r="K100" s="168" t="s">
        <v>136</v>
      </c>
      <c r="L100" s="40"/>
      <c r="M100" s="173" t="s">
        <v>3</v>
      </c>
      <c r="N100" s="174" t="s">
        <v>43</v>
      </c>
      <c r="O100" s="73"/>
      <c r="P100" s="175">
        <f>O100*H100</f>
        <v>0</v>
      </c>
      <c r="Q100" s="175">
        <v>0.0083499999999999998</v>
      </c>
      <c r="R100" s="175">
        <f>Q100*H100</f>
        <v>0.015447500000000001</v>
      </c>
      <c r="S100" s="175">
        <v>0</v>
      </c>
      <c r="T100" s="176">
        <f>S100*H100</f>
        <v>0</v>
      </c>
      <c r="U100" s="39"/>
      <c r="V100" s="39"/>
      <c r="W100" s="39"/>
      <c r="X100" s="39"/>
      <c r="Y100" s="39"/>
      <c r="Z100" s="39"/>
      <c r="AA100" s="39"/>
      <c r="AB100" s="39"/>
      <c r="AC100" s="39"/>
      <c r="AD100" s="39"/>
      <c r="AE100" s="39"/>
      <c r="AR100" s="177" t="s">
        <v>85</v>
      </c>
      <c r="AT100" s="177" t="s">
        <v>132</v>
      </c>
      <c r="AU100" s="177" t="s">
        <v>79</v>
      </c>
      <c r="AY100" s="20" t="s">
        <v>129</v>
      </c>
      <c r="BE100" s="178">
        <f>IF(N100="základní",J100,0)</f>
        <v>0</v>
      </c>
      <c r="BF100" s="178">
        <f>IF(N100="snížená",J100,0)</f>
        <v>0</v>
      </c>
      <c r="BG100" s="178">
        <f>IF(N100="zákl. přenesená",J100,0)</f>
        <v>0</v>
      </c>
      <c r="BH100" s="178">
        <f>IF(N100="sníž. přenesená",J100,0)</f>
        <v>0</v>
      </c>
      <c r="BI100" s="178">
        <f>IF(N100="nulová",J100,0)</f>
        <v>0</v>
      </c>
      <c r="BJ100" s="20" t="s">
        <v>79</v>
      </c>
      <c r="BK100" s="178">
        <f>ROUND(I100*H100,2)</f>
        <v>0</v>
      </c>
      <c r="BL100" s="20" t="s">
        <v>85</v>
      </c>
      <c r="BM100" s="177" t="s">
        <v>692</v>
      </c>
    </row>
    <row r="101" s="2" customFormat="1">
      <c r="A101" s="39"/>
      <c r="B101" s="40"/>
      <c r="C101" s="39"/>
      <c r="D101" s="179" t="s">
        <v>138</v>
      </c>
      <c r="E101" s="39"/>
      <c r="F101" s="180" t="s">
        <v>143</v>
      </c>
      <c r="G101" s="39"/>
      <c r="H101" s="39"/>
      <c r="I101" s="181"/>
      <c r="J101" s="39"/>
      <c r="K101" s="39"/>
      <c r="L101" s="40"/>
      <c r="M101" s="182"/>
      <c r="N101" s="183"/>
      <c r="O101" s="73"/>
      <c r="P101" s="73"/>
      <c r="Q101" s="73"/>
      <c r="R101" s="73"/>
      <c r="S101" s="73"/>
      <c r="T101" s="74"/>
      <c r="U101" s="39"/>
      <c r="V101" s="39"/>
      <c r="W101" s="39"/>
      <c r="X101" s="39"/>
      <c r="Y101" s="39"/>
      <c r="Z101" s="39"/>
      <c r="AA101" s="39"/>
      <c r="AB101" s="39"/>
      <c r="AC101" s="39"/>
      <c r="AD101" s="39"/>
      <c r="AE101" s="39"/>
      <c r="AT101" s="20" t="s">
        <v>138</v>
      </c>
      <c r="AU101" s="20" t="s">
        <v>79</v>
      </c>
    </row>
    <row r="102" s="13" customFormat="1">
      <c r="A102" s="13"/>
      <c r="B102" s="184"/>
      <c r="C102" s="13"/>
      <c r="D102" s="185" t="s">
        <v>144</v>
      </c>
      <c r="E102" s="186" t="s">
        <v>3</v>
      </c>
      <c r="F102" s="187" t="s">
        <v>145</v>
      </c>
      <c r="G102" s="13"/>
      <c r="H102" s="186" t="s">
        <v>3</v>
      </c>
      <c r="I102" s="188"/>
      <c r="J102" s="13"/>
      <c r="K102" s="13"/>
      <c r="L102" s="184"/>
      <c r="M102" s="189"/>
      <c r="N102" s="190"/>
      <c r="O102" s="190"/>
      <c r="P102" s="190"/>
      <c r="Q102" s="190"/>
      <c r="R102" s="190"/>
      <c r="S102" s="190"/>
      <c r="T102" s="191"/>
      <c r="U102" s="13"/>
      <c r="V102" s="13"/>
      <c r="W102" s="13"/>
      <c r="X102" s="13"/>
      <c r="Y102" s="13"/>
      <c r="Z102" s="13"/>
      <c r="AA102" s="13"/>
      <c r="AB102" s="13"/>
      <c r="AC102" s="13"/>
      <c r="AD102" s="13"/>
      <c r="AE102" s="13"/>
      <c r="AT102" s="186" t="s">
        <v>144</v>
      </c>
      <c r="AU102" s="186" t="s">
        <v>79</v>
      </c>
      <c r="AV102" s="13" t="s">
        <v>15</v>
      </c>
      <c r="AW102" s="13" t="s">
        <v>33</v>
      </c>
      <c r="AX102" s="13" t="s">
        <v>71</v>
      </c>
      <c r="AY102" s="186" t="s">
        <v>129</v>
      </c>
    </row>
    <row r="103" s="14" customFormat="1">
      <c r="A103" s="14"/>
      <c r="B103" s="192"/>
      <c r="C103" s="14"/>
      <c r="D103" s="185" t="s">
        <v>144</v>
      </c>
      <c r="E103" s="193" t="s">
        <v>3</v>
      </c>
      <c r="F103" s="194" t="s">
        <v>146</v>
      </c>
      <c r="G103" s="14"/>
      <c r="H103" s="195">
        <v>1.8500000000000001</v>
      </c>
      <c r="I103" s="196"/>
      <c r="J103" s="14"/>
      <c r="K103" s="14"/>
      <c r="L103" s="192"/>
      <c r="M103" s="197"/>
      <c r="N103" s="198"/>
      <c r="O103" s="198"/>
      <c r="P103" s="198"/>
      <c r="Q103" s="198"/>
      <c r="R103" s="198"/>
      <c r="S103" s="198"/>
      <c r="T103" s="199"/>
      <c r="U103" s="14"/>
      <c r="V103" s="14"/>
      <c r="W103" s="14"/>
      <c r="X103" s="14"/>
      <c r="Y103" s="14"/>
      <c r="Z103" s="14"/>
      <c r="AA103" s="14"/>
      <c r="AB103" s="14"/>
      <c r="AC103" s="14"/>
      <c r="AD103" s="14"/>
      <c r="AE103" s="14"/>
      <c r="AT103" s="193" t="s">
        <v>144</v>
      </c>
      <c r="AU103" s="193" t="s">
        <v>79</v>
      </c>
      <c r="AV103" s="14" t="s">
        <v>79</v>
      </c>
      <c r="AW103" s="14" t="s">
        <v>33</v>
      </c>
      <c r="AX103" s="14" t="s">
        <v>15</v>
      </c>
      <c r="AY103" s="193" t="s">
        <v>129</v>
      </c>
    </row>
    <row r="104" s="2" customFormat="1" ht="16.5" customHeight="1">
      <c r="A104" s="39"/>
      <c r="B104" s="165"/>
      <c r="C104" s="200" t="s">
        <v>85</v>
      </c>
      <c r="D104" s="200" t="s">
        <v>147</v>
      </c>
      <c r="E104" s="201" t="s">
        <v>148</v>
      </c>
      <c r="F104" s="202" t="s">
        <v>149</v>
      </c>
      <c r="G104" s="203" t="s">
        <v>135</v>
      </c>
      <c r="H104" s="204">
        <v>1.9430000000000001</v>
      </c>
      <c r="I104" s="205"/>
      <c r="J104" s="206">
        <f>ROUND(I104*H104,2)</f>
        <v>0</v>
      </c>
      <c r="K104" s="202" t="s">
        <v>136</v>
      </c>
      <c r="L104" s="207"/>
      <c r="M104" s="208" t="s">
        <v>3</v>
      </c>
      <c r="N104" s="209" t="s">
        <v>43</v>
      </c>
      <c r="O104" s="73"/>
      <c r="P104" s="175">
        <f>O104*H104</f>
        <v>0</v>
      </c>
      <c r="Q104" s="175">
        <v>0.00069999999999999999</v>
      </c>
      <c r="R104" s="175">
        <f>Q104*H104</f>
        <v>0.0013600999999999999</v>
      </c>
      <c r="S104" s="175">
        <v>0</v>
      </c>
      <c r="T104" s="176">
        <f>S104*H104</f>
        <v>0</v>
      </c>
      <c r="U104" s="39"/>
      <c r="V104" s="39"/>
      <c r="W104" s="39"/>
      <c r="X104" s="39"/>
      <c r="Y104" s="39"/>
      <c r="Z104" s="39"/>
      <c r="AA104" s="39"/>
      <c r="AB104" s="39"/>
      <c r="AC104" s="39"/>
      <c r="AD104" s="39"/>
      <c r="AE104" s="39"/>
      <c r="AR104" s="177" t="s">
        <v>150</v>
      </c>
      <c r="AT104" s="177" t="s">
        <v>147</v>
      </c>
      <c r="AU104" s="177" t="s">
        <v>79</v>
      </c>
      <c r="AY104" s="20" t="s">
        <v>129</v>
      </c>
      <c r="BE104" s="178">
        <f>IF(N104="základní",J104,0)</f>
        <v>0</v>
      </c>
      <c r="BF104" s="178">
        <f>IF(N104="snížená",J104,0)</f>
        <v>0</v>
      </c>
      <c r="BG104" s="178">
        <f>IF(N104="zákl. přenesená",J104,0)</f>
        <v>0</v>
      </c>
      <c r="BH104" s="178">
        <f>IF(N104="sníž. přenesená",J104,0)</f>
        <v>0</v>
      </c>
      <c r="BI104" s="178">
        <f>IF(N104="nulová",J104,0)</f>
        <v>0</v>
      </c>
      <c r="BJ104" s="20" t="s">
        <v>79</v>
      </c>
      <c r="BK104" s="178">
        <f>ROUND(I104*H104,2)</f>
        <v>0</v>
      </c>
      <c r="BL104" s="20" t="s">
        <v>85</v>
      </c>
      <c r="BM104" s="177" t="s">
        <v>693</v>
      </c>
    </row>
    <row r="105" s="14" customFormat="1">
      <c r="A105" s="14"/>
      <c r="B105" s="192"/>
      <c r="C105" s="14"/>
      <c r="D105" s="185" t="s">
        <v>144</v>
      </c>
      <c r="E105" s="14"/>
      <c r="F105" s="194" t="s">
        <v>152</v>
      </c>
      <c r="G105" s="14"/>
      <c r="H105" s="195">
        <v>1.9430000000000001</v>
      </c>
      <c r="I105" s="196"/>
      <c r="J105" s="14"/>
      <c r="K105" s="14"/>
      <c r="L105" s="192"/>
      <c r="M105" s="197"/>
      <c r="N105" s="198"/>
      <c r="O105" s="198"/>
      <c r="P105" s="198"/>
      <c r="Q105" s="198"/>
      <c r="R105" s="198"/>
      <c r="S105" s="198"/>
      <c r="T105" s="199"/>
      <c r="U105" s="14"/>
      <c r="V105" s="14"/>
      <c r="W105" s="14"/>
      <c r="X105" s="14"/>
      <c r="Y105" s="14"/>
      <c r="Z105" s="14"/>
      <c r="AA105" s="14"/>
      <c r="AB105" s="14"/>
      <c r="AC105" s="14"/>
      <c r="AD105" s="14"/>
      <c r="AE105" s="14"/>
      <c r="AT105" s="193" t="s">
        <v>144</v>
      </c>
      <c r="AU105" s="193" t="s">
        <v>79</v>
      </c>
      <c r="AV105" s="14" t="s">
        <v>79</v>
      </c>
      <c r="AW105" s="14" t="s">
        <v>4</v>
      </c>
      <c r="AX105" s="14" t="s">
        <v>15</v>
      </c>
      <c r="AY105" s="193" t="s">
        <v>129</v>
      </c>
    </row>
    <row r="106" s="2" customFormat="1" ht="66.75" customHeight="1">
      <c r="A106" s="39"/>
      <c r="B106" s="165"/>
      <c r="C106" s="166" t="s">
        <v>88</v>
      </c>
      <c r="D106" s="166" t="s">
        <v>132</v>
      </c>
      <c r="E106" s="167" t="s">
        <v>153</v>
      </c>
      <c r="F106" s="168" t="s">
        <v>154</v>
      </c>
      <c r="G106" s="169" t="s">
        <v>135</v>
      </c>
      <c r="H106" s="170">
        <v>2</v>
      </c>
      <c r="I106" s="171"/>
      <c r="J106" s="172">
        <f>ROUND(I106*H106,2)</f>
        <v>0</v>
      </c>
      <c r="K106" s="168" t="s">
        <v>136</v>
      </c>
      <c r="L106" s="40"/>
      <c r="M106" s="173" t="s">
        <v>3</v>
      </c>
      <c r="N106" s="174" t="s">
        <v>43</v>
      </c>
      <c r="O106" s="73"/>
      <c r="P106" s="175">
        <f>O106*H106</f>
        <v>0</v>
      </c>
      <c r="Q106" s="175">
        <v>0.0085199999999999998</v>
      </c>
      <c r="R106" s="175">
        <f>Q106*H106</f>
        <v>0.01704</v>
      </c>
      <c r="S106" s="175">
        <v>0</v>
      </c>
      <c r="T106" s="176">
        <f>S106*H106</f>
        <v>0</v>
      </c>
      <c r="U106" s="39"/>
      <c r="V106" s="39"/>
      <c r="W106" s="39"/>
      <c r="X106" s="39"/>
      <c r="Y106" s="39"/>
      <c r="Z106" s="39"/>
      <c r="AA106" s="39"/>
      <c r="AB106" s="39"/>
      <c r="AC106" s="39"/>
      <c r="AD106" s="39"/>
      <c r="AE106" s="39"/>
      <c r="AR106" s="177" t="s">
        <v>85</v>
      </c>
      <c r="AT106" s="177" t="s">
        <v>132</v>
      </c>
      <c r="AU106" s="177" t="s">
        <v>79</v>
      </c>
      <c r="AY106" s="20" t="s">
        <v>129</v>
      </c>
      <c r="BE106" s="178">
        <f>IF(N106="základní",J106,0)</f>
        <v>0</v>
      </c>
      <c r="BF106" s="178">
        <f>IF(N106="snížená",J106,0)</f>
        <v>0</v>
      </c>
      <c r="BG106" s="178">
        <f>IF(N106="zákl. přenesená",J106,0)</f>
        <v>0</v>
      </c>
      <c r="BH106" s="178">
        <f>IF(N106="sníž. přenesená",J106,0)</f>
        <v>0</v>
      </c>
      <c r="BI106" s="178">
        <f>IF(N106="nulová",J106,0)</f>
        <v>0</v>
      </c>
      <c r="BJ106" s="20" t="s">
        <v>79</v>
      </c>
      <c r="BK106" s="178">
        <f>ROUND(I106*H106,2)</f>
        <v>0</v>
      </c>
      <c r="BL106" s="20" t="s">
        <v>85</v>
      </c>
      <c r="BM106" s="177" t="s">
        <v>694</v>
      </c>
    </row>
    <row r="107" s="2" customFormat="1">
      <c r="A107" s="39"/>
      <c r="B107" s="40"/>
      <c r="C107" s="39"/>
      <c r="D107" s="179" t="s">
        <v>138</v>
      </c>
      <c r="E107" s="39"/>
      <c r="F107" s="180" t="s">
        <v>156</v>
      </c>
      <c r="G107" s="39"/>
      <c r="H107" s="39"/>
      <c r="I107" s="181"/>
      <c r="J107" s="39"/>
      <c r="K107" s="39"/>
      <c r="L107" s="40"/>
      <c r="M107" s="182"/>
      <c r="N107" s="183"/>
      <c r="O107" s="73"/>
      <c r="P107" s="73"/>
      <c r="Q107" s="73"/>
      <c r="R107" s="73"/>
      <c r="S107" s="73"/>
      <c r="T107" s="74"/>
      <c r="U107" s="39"/>
      <c r="V107" s="39"/>
      <c r="W107" s="39"/>
      <c r="X107" s="39"/>
      <c r="Y107" s="39"/>
      <c r="Z107" s="39"/>
      <c r="AA107" s="39"/>
      <c r="AB107" s="39"/>
      <c r="AC107" s="39"/>
      <c r="AD107" s="39"/>
      <c r="AE107" s="39"/>
      <c r="AT107" s="20" t="s">
        <v>138</v>
      </c>
      <c r="AU107" s="20" t="s">
        <v>79</v>
      </c>
    </row>
    <row r="108" s="13" customFormat="1">
      <c r="A108" s="13"/>
      <c r="B108" s="184"/>
      <c r="C108" s="13"/>
      <c r="D108" s="185" t="s">
        <v>144</v>
      </c>
      <c r="E108" s="186" t="s">
        <v>3</v>
      </c>
      <c r="F108" s="187" t="s">
        <v>157</v>
      </c>
      <c r="G108" s="13"/>
      <c r="H108" s="186" t="s">
        <v>3</v>
      </c>
      <c r="I108" s="188"/>
      <c r="J108" s="13"/>
      <c r="K108" s="13"/>
      <c r="L108" s="184"/>
      <c r="M108" s="189"/>
      <c r="N108" s="190"/>
      <c r="O108" s="190"/>
      <c r="P108" s="190"/>
      <c r="Q108" s="190"/>
      <c r="R108" s="190"/>
      <c r="S108" s="190"/>
      <c r="T108" s="191"/>
      <c r="U108" s="13"/>
      <c r="V108" s="13"/>
      <c r="W108" s="13"/>
      <c r="X108" s="13"/>
      <c r="Y108" s="13"/>
      <c r="Z108" s="13"/>
      <c r="AA108" s="13"/>
      <c r="AB108" s="13"/>
      <c r="AC108" s="13"/>
      <c r="AD108" s="13"/>
      <c r="AE108" s="13"/>
      <c r="AT108" s="186" t="s">
        <v>144</v>
      </c>
      <c r="AU108" s="186" t="s">
        <v>79</v>
      </c>
      <c r="AV108" s="13" t="s">
        <v>15</v>
      </c>
      <c r="AW108" s="13" t="s">
        <v>33</v>
      </c>
      <c r="AX108" s="13" t="s">
        <v>71</v>
      </c>
      <c r="AY108" s="186" t="s">
        <v>129</v>
      </c>
    </row>
    <row r="109" s="14" customFormat="1">
      <c r="A109" s="14"/>
      <c r="B109" s="192"/>
      <c r="C109" s="14"/>
      <c r="D109" s="185" t="s">
        <v>144</v>
      </c>
      <c r="E109" s="193" t="s">
        <v>3</v>
      </c>
      <c r="F109" s="194" t="s">
        <v>158</v>
      </c>
      <c r="G109" s="14"/>
      <c r="H109" s="195">
        <v>2</v>
      </c>
      <c r="I109" s="196"/>
      <c r="J109" s="14"/>
      <c r="K109" s="14"/>
      <c r="L109" s="192"/>
      <c r="M109" s="197"/>
      <c r="N109" s="198"/>
      <c r="O109" s="198"/>
      <c r="P109" s="198"/>
      <c r="Q109" s="198"/>
      <c r="R109" s="198"/>
      <c r="S109" s="198"/>
      <c r="T109" s="199"/>
      <c r="U109" s="14"/>
      <c r="V109" s="14"/>
      <c r="W109" s="14"/>
      <c r="X109" s="14"/>
      <c r="Y109" s="14"/>
      <c r="Z109" s="14"/>
      <c r="AA109" s="14"/>
      <c r="AB109" s="14"/>
      <c r="AC109" s="14"/>
      <c r="AD109" s="14"/>
      <c r="AE109" s="14"/>
      <c r="AT109" s="193" t="s">
        <v>144</v>
      </c>
      <c r="AU109" s="193" t="s">
        <v>79</v>
      </c>
      <c r="AV109" s="14" t="s">
        <v>79</v>
      </c>
      <c r="AW109" s="14" t="s">
        <v>33</v>
      </c>
      <c r="AX109" s="14" t="s">
        <v>15</v>
      </c>
      <c r="AY109" s="193" t="s">
        <v>129</v>
      </c>
    </row>
    <row r="110" s="2" customFormat="1" ht="16.5" customHeight="1">
      <c r="A110" s="39"/>
      <c r="B110" s="165"/>
      <c r="C110" s="200" t="s">
        <v>130</v>
      </c>
      <c r="D110" s="200" t="s">
        <v>147</v>
      </c>
      <c r="E110" s="201" t="s">
        <v>159</v>
      </c>
      <c r="F110" s="202" t="s">
        <v>160</v>
      </c>
      <c r="G110" s="203" t="s">
        <v>135</v>
      </c>
      <c r="H110" s="204">
        <v>2.1000000000000001</v>
      </c>
      <c r="I110" s="205"/>
      <c r="J110" s="206">
        <f>ROUND(I110*H110,2)</f>
        <v>0</v>
      </c>
      <c r="K110" s="202" t="s">
        <v>136</v>
      </c>
      <c r="L110" s="207"/>
      <c r="M110" s="208" t="s">
        <v>3</v>
      </c>
      <c r="N110" s="209" t="s">
        <v>43</v>
      </c>
      <c r="O110" s="73"/>
      <c r="P110" s="175">
        <f>O110*H110</f>
        <v>0</v>
      </c>
      <c r="Q110" s="175">
        <v>0.0016800000000000001</v>
      </c>
      <c r="R110" s="175">
        <f>Q110*H110</f>
        <v>0.0035280000000000003</v>
      </c>
      <c r="S110" s="175">
        <v>0</v>
      </c>
      <c r="T110" s="176">
        <f>S110*H110</f>
        <v>0</v>
      </c>
      <c r="U110" s="39"/>
      <c r="V110" s="39"/>
      <c r="W110" s="39"/>
      <c r="X110" s="39"/>
      <c r="Y110" s="39"/>
      <c r="Z110" s="39"/>
      <c r="AA110" s="39"/>
      <c r="AB110" s="39"/>
      <c r="AC110" s="39"/>
      <c r="AD110" s="39"/>
      <c r="AE110" s="39"/>
      <c r="AR110" s="177" t="s">
        <v>150</v>
      </c>
      <c r="AT110" s="177" t="s">
        <v>147</v>
      </c>
      <c r="AU110" s="177" t="s">
        <v>79</v>
      </c>
      <c r="AY110" s="20" t="s">
        <v>129</v>
      </c>
      <c r="BE110" s="178">
        <f>IF(N110="základní",J110,0)</f>
        <v>0</v>
      </c>
      <c r="BF110" s="178">
        <f>IF(N110="snížená",J110,0)</f>
        <v>0</v>
      </c>
      <c r="BG110" s="178">
        <f>IF(N110="zákl. přenesená",J110,0)</f>
        <v>0</v>
      </c>
      <c r="BH110" s="178">
        <f>IF(N110="sníž. přenesená",J110,0)</f>
        <v>0</v>
      </c>
      <c r="BI110" s="178">
        <f>IF(N110="nulová",J110,0)</f>
        <v>0</v>
      </c>
      <c r="BJ110" s="20" t="s">
        <v>79</v>
      </c>
      <c r="BK110" s="178">
        <f>ROUND(I110*H110,2)</f>
        <v>0</v>
      </c>
      <c r="BL110" s="20" t="s">
        <v>85</v>
      </c>
      <c r="BM110" s="177" t="s">
        <v>695</v>
      </c>
    </row>
    <row r="111" s="14" customFormat="1">
      <c r="A111" s="14"/>
      <c r="B111" s="192"/>
      <c r="C111" s="14"/>
      <c r="D111" s="185" t="s">
        <v>144</v>
      </c>
      <c r="E111" s="14"/>
      <c r="F111" s="194" t="s">
        <v>162</v>
      </c>
      <c r="G111" s="14"/>
      <c r="H111" s="195">
        <v>2.1000000000000001</v>
      </c>
      <c r="I111" s="196"/>
      <c r="J111" s="14"/>
      <c r="K111" s="14"/>
      <c r="L111" s="192"/>
      <c r="M111" s="197"/>
      <c r="N111" s="198"/>
      <c r="O111" s="198"/>
      <c r="P111" s="198"/>
      <c r="Q111" s="198"/>
      <c r="R111" s="198"/>
      <c r="S111" s="198"/>
      <c r="T111" s="199"/>
      <c r="U111" s="14"/>
      <c r="V111" s="14"/>
      <c r="W111" s="14"/>
      <c r="X111" s="14"/>
      <c r="Y111" s="14"/>
      <c r="Z111" s="14"/>
      <c r="AA111" s="14"/>
      <c r="AB111" s="14"/>
      <c r="AC111" s="14"/>
      <c r="AD111" s="14"/>
      <c r="AE111" s="14"/>
      <c r="AT111" s="193" t="s">
        <v>144</v>
      </c>
      <c r="AU111" s="193" t="s">
        <v>79</v>
      </c>
      <c r="AV111" s="14" t="s">
        <v>79</v>
      </c>
      <c r="AW111" s="14" t="s">
        <v>4</v>
      </c>
      <c r="AX111" s="14" t="s">
        <v>15</v>
      </c>
      <c r="AY111" s="193" t="s">
        <v>129</v>
      </c>
    </row>
    <row r="112" s="2" customFormat="1" ht="55.5" customHeight="1">
      <c r="A112" s="39"/>
      <c r="B112" s="165"/>
      <c r="C112" s="166" t="s">
        <v>168</v>
      </c>
      <c r="D112" s="166" t="s">
        <v>132</v>
      </c>
      <c r="E112" s="167" t="s">
        <v>163</v>
      </c>
      <c r="F112" s="168" t="s">
        <v>164</v>
      </c>
      <c r="G112" s="169" t="s">
        <v>135</v>
      </c>
      <c r="H112" s="170">
        <v>3.8500000000000001</v>
      </c>
      <c r="I112" s="171"/>
      <c r="J112" s="172">
        <f>ROUND(I112*H112,2)</f>
        <v>0</v>
      </c>
      <c r="K112" s="168" t="s">
        <v>136</v>
      </c>
      <c r="L112" s="40"/>
      <c r="M112" s="173" t="s">
        <v>3</v>
      </c>
      <c r="N112" s="174" t="s">
        <v>43</v>
      </c>
      <c r="O112" s="73"/>
      <c r="P112" s="175">
        <f>O112*H112</f>
        <v>0</v>
      </c>
      <c r="Q112" s="175">
        <v>8.0000000000000007E-05</v>
      </c>
      <c r="R112" s="175">
        <f>Q112*H112</f>
        <v>0.00030800000000000001</v>
      </c>
      <c r="S112" s="175">
        <v>0</v>
      </c>
      <c r="T112" s="176">
        <f>S112*H112</f>
        <v>0</v>
      </c>
      <c r="U112" s="39"/>
      <c r="V112" s="39"/>
      <c r="W112" s="39"/>
      <c r="X112" s="39"/>
      <c r="Y112" s="39"/>
      <c r="Z112" s="39"/>
      <c r="AA112" s="39"/>
      <c r="AB112" s="39"/>
      <c r="AC112" s="39"/>
      <c r="AD112" s="39"/>
      <c r="AE112" s="39"/>
      <c r="AR112" s="177" t="s">
        <v>85</v>
      </c>
      <c r="AT112" s="177" t="s">
        <v>132</v>
      </c>
      <c r="AU112" s="177" t="s">
        <v>79</v>
      </c>
      <c r="AY112" s="20" t="s">
        <v>129</v>
      </c>
      <c r="BE112" s="178">
        <f>IF(N112="základní",J112,0)</f>
        <v>0</v>
      </c>
      <c r="BF112" s="178">
        <f>IF(N112="snížená",J112,0)</f>
        <v>0</v>
      </c>
      <c r="BG112" s="178">
        <f>IF(N112="zákl. přenesená",J112,0)</f>
        <v>0</v>
      </c>
      <c r="BH112" s="178">
        <f>IF(N112="sníž. přenesená",J112,0)</f>
        <v>0</v>
      </c>
      <c r="BI112" s="178">
        <f>IF(N112="nulová",J112,0)</f>
        <v>0</v>
      </c>
      <c r="BJ112" s="20" t="s">
        <v>79</v>
      </c>
      <c r="BK112" s="178">
        <f>ROUND(I112*H112,2)</f>
        <v>0</v>
      </c>
      <c r="BL112" s="20" t="s">
        <v>85</v>
      </c>
      <c r="BM112" s="177" t="s">
        <v>696</v>
      </c>
    </row>
    <row r="113" s="2" customFormat="1">
      <c r="A113" s="39"/>
      <c r="B113" s="40"/>
      <c r="C113" s="39"/>
      <c r="D113" s="179" t="s">
        <v>138</v>
      </c>
      <c r="E113" s="39"/>
      <c r="F113" s="180" t="s">
        <v>166</v>
      </c>
      <c r="G113" s="39"/>
      <c r="H113" s="39"/>
      <c r="I113" s="181"/>
      <c r="J113" s="39"/>
      <c r="K113" s="39"/>
      <c r="L113" s="40"/>
      <c r="M113" s="182"/>
      <c r="N113" s="183"/>
      <c r="O113" s="73"/>
      <c r="P113" s="73"/>
      <c r="Q113" s="73"/>
      <c r="R113" s="73"/>
      <c r="S113" s="73"/>
      <c r="T113" s="74"/>
      <c r="U113" s="39"/>
      <c r="V113" s="39"/>
      <c r="W113" s="39"/>
      <c r="X113" s="39"/>
      <c r="Y113" s="39"/>
      <c r="Z113" s="39"/>
      <c r="AA113" s="39"/>
      <c r="AB113" s="39"/>
      <c r="AC113" s="39"/>
      <c r="AD113" s="39"/>
      <c r="AE113" s="39"/>
      <c r="AT113" s="20" t="s">
        <v>138</v>
      </c>
      <c r="AU113" s="20" t="s">
        <v>79</v>
      </c>
    </row>
    <row r="114" s="14" customFormat="1">
      <c r="A114" s="14"/>
      <c r="B114" s="192"/>
      <c r="C114" s="14"/>
      <c r="D114" s="185" t="s">
        <v>144</v>
      </c>
      <c r="E114" s="193" t="s">
        <v>3</v>
      </c>
      <c r="F114" s="194" t="s">
        <v>167</v>
      </c>
      <c r="G114" s="14"/>
      <c r="H114" s="195">
        <v>3.8500000000000001</v>
      </c>
      <c r="I114" s="196"/>
      <c r="J114" s="14"/>
      <c r="K114" s="14"/>
      <c r="L114" s="192"/>
      <c r="M114" s="197"/>
      <c r="N114" s="198"/>
      <c r="O114" s="198"/>
      <c r="P114" s="198"/>
      <c r="Q114" s="198"/>
      <c r="R114" s="198"/>
      <c r="S114" s="198"/>
      <c r="T114" s="199"/>
      <c r="U114" s="14"/>
      <c r="V114" s="14"/>
      <c r="W114" s="14"/>
      <c r="X114" s="14"/>
      <c r="Y114" s="14"/>
      <c r="Z114" s="14"/>
      <c r="AA114" s="14"/>
      <c r="AB114" s="14"/>
      <c r="AC114" s="14"/>
      <c r="AD114" s="14"/>
      <c r="AE114" s="14"/>
      <c r="AT114" s="193" t="s">
        <v>144</v>
      </c>
      <c r="AU114" s="193" t="s">
        <v>79</v>
      </c>
      <c r="AV114" s="14" t="s">
        <v>79</v>
      </c>
      <c r="AW114" s="14" t="s">
        <v>33</v>
      </c>
      <c r="AX114" s="14" t="s">
        <v>15</v>
      </c>
      <c r="AY114" s="193" t="s">
        <v>129</v>
      </c>
    </row>
    <row r="115" s="2" customFormat="1" ht="24.15" customHeight="1">
      <c r="A115" s="39"/>
      <c r="B115" s="165"/>
      <c r="C115" s="166" t="s">
        <v>79</v>
      </c>
      <c r="D115" s="166" t="s">
        <v>132</v>
      </c>
      <c r="E115" s="167" t="s">
        <v>169</v>
      </c>
      <c r="F115" s="168" t="s">
        <v>170</v>
      </c>
      <c r="G115" s="169" t="s">
        <v>135</v>
      </c>
      <c r="H115" s="170">
        <v>3.8500000000000001</v>
      </c>
      <c r="I115" s="171"/>
      <c r="J115" s="172">
        <f>ROUND(I115*H115,2)</f>
        <v>0</v>
      </c>
      <c r="K115" s="168" t="s">
        <v>136</v>
      </c>
      <c r="L115" s="40"/>
      <c r="M115" s="173" t="s">
        <v>3</v>
      </c>
      <c r="N115" s="174" t="s">
        <v>43</v>
      </c>
      <c r="O115" s="73"/>
      <c r="P115" s="175">
        <f>O115*H115</f>
        <v>0</v>
      </c>
      <c r="Q115" s="175">
        <v>0.00013999999999999999</v>
      </c>
      <c r="R115" s="175">
        <f>Q115*H115</f>
        <v>0.00053899999999999998</v>
      </c>
      <c r="S115" s="175">
        <v>0</v>
      </c>
      <c r="T115" s="176">
        <f>S115*H115</f>
        <v>0</v>
      </c>
      <c r="U115" s="39"/>
      <c r="V115" s="39"/>
      <c r="W115" s="39"/>
      <c r="X115" s="39"/>
      <c r="Y115" s="39"/>
      <c r="Z115" s="39"/>
      <c r="AA115" s="39"/>
      <c r="AB115" s="39"/>
      <c r="AC115" s="39"/>
      <c r="AD115" s="39"/>
      <c r="AE115" s="39"/>
      <c r="AR115" s="177" t="s">
        <v>85</v>
      </c>
      <c r="AT115" s="177" t="s">
        <v>132</v>
      </c>
      <c r="AU115" s="177" t="s">
        <v>79</v>
      </c>
      <c r="AY115" s="20" t="s">
        <v>129</v>
      </c>
      <c r="BE115" s="178">
        <f>IF(N115="základní",J115,0)</f>
        <v>0</v>
      </c>
      <c r="BF115" s="178">
        <f>IF(N115="snížená",J115,0)</f>
        <v>0</v>
      </c>
      <c r="BG115" s="178">
        <f>IF(N115="zákl. přenesená",J115,0)</f>
        <v>0</v>
      </c>
      <c r="BH115" s="178">
        <f>IF(N115="sníž. přenesená",J115,0)</f>
        <v>0</v>
      </c>
      <c r="BI115" s="178">
        <f>IF(N115="nulová",J115,0)</f>
        <v>0</v>
      </c>
      <c r="BJ115" s="20" t="s">
        <v>79</v>
      </c>
      <c r="BK115" s="178">
        <f>ROUND(I115*H115,2)</f>
        <v>0</v>
      </c>
      <c r="BL115" s="20" t="s">
        <v>85</v>
      </c>
      <c r="BM115" s="177" t="s">
        <v>697</v>
      </c>
    </row>
    <row r="116" s="2" customFormat="1">
      <c r="A116" s="39"/>
      <c r="B116" s="40"/>
      <c r="C116" s="39"/>
      <c r="D116" s="179" t="s">
        <v>138</v>
      </c>
      <c r="E116" s="39"/>
      <c r="F116" s="180" t="s">
        <v>172</v>
      </c>
      <c r="G116" s="39"/>
      <c r="H116" s="39"/>
      <c r="I116" s="181"/>
      <c r="J116" s="39"/>
      <c r="K116" s="39"/>
      <c r="L116" s="40"/>
      <c r="M116" s="182"/>
      <c r="N116" s="183"/>
      <c r="O116" s="73"/>
      <c r="P116" s="73"/>
      <c r="Q116" s="73"/>
      <c r="R116" s="73"/>
      <c r="S116" s="73"/>
      <c r="T116" s="74"/>
      <c r="U116" s="39"/>
      <c r="V116" s="39"/>
      <c r="W116" s="39"/>
      <c r="X116" s="39"/>
      <c r="Y116" s="39"/>
      <c r="Z116" s="39"/>
      <c r="AA116" s="39"/>
      <c r="AB116" s="39"/>
      <c r="AC116" s="39"/>
      <c r="AD116" s="39"/>
      <c r="AE116" s="39"/>
      <c r="AT116" s="20" t="s">
        <v>138</v>
      </c>
      <c r="AU116" s="20" t="s">
        <v>79</v>
      </c>
    </row>
    <row r="117" s="2" customFormat="1" ht="37.8" customHeight="1">
      <c r="A117" s="39"/>
      <c r="B117" s="165"/>
      <c r="C117" s="166" t="s">
        <v>150</v>
      </c>
      <c r="D117" s="166" t="s">
        <v>132</v>
      </c>
      <c r="E117" s="167" t="s">
        <v>173</v>
      </c>
      <c r="F117" s="168" t="s">
        <v>174</v>
      </c>
      <c r="G117" s="169" t="s">
        <v>135</v>
      </c>
      <c r="H117" s="170">
        <v>3.8500000000000001</v>
      </c>
      <c r="I117" s="171"/>
      <c r="J117" s="172">
        <f>ROUND(I117*H117,2)</f>
        <v>0</v>
      </c>
      <c r="K117" s="168" t="s">
        <v>136</v>
      </c>
      <c r="L117" s="40"/>
      <c r="M117" s="173" t="s">
        <v>3</v>
      </c>
      <c r="N117" s="174" t="s">
        <v>43</v>
      </c>
      <c r="O117" s="73"/>
      <c r="P117" s="175">
        <f>O117*H117</f>
        <v>0</v>
      </c>
      <c r="Q117" s="175">
        <v>0.0028500000000000001</v>
      </c>
      <c r="R117" s="175">
        <f>Q117*H117</f>
        <v>0.010972500000000001</v>
      </c>
      <c r="S117" s="175">
        <v>0</v>
      </c>
      <c r="T117" s="176">
        <f>S117*H117</f>
        <v>0</v>
      </c>
      <c r="U117" s="39"/>
      <c r="V117" s="39"/>
      <c r="W117" s="39"/>
      <c r="X117" s="39"/>
      <c r="Y117" s="39"/>
      <c r="Z117" s="39"/>
      <c r="AA117" s="39"/>
      <c r="AB117" s="39"/>
      <c r="AC117" s="39"/>
      <c r="AD117" s="39"/>
      <c r="AE117" s="39"/>
      <c r="AR117" s="177" t="s">
        <v>85</v>
      </c>
      <c r="AT117" s="177" t="s">
        <v>132</v>
      </c>
      <c r="AU117" s="177" t="s">
        <v>79</v>
      </c>
      <c r="AY117" s="20" t="s">
        <v>129</v>
      </c>
      <c r="BE117" s="178">
        <f>IF(N117="základní",J117,0)</f>
        <v>0</v>
      </c>
      <c r="BF117" s="178">
        <f>IF(N117="snížená",J117,0)</f>
        <v>0</v>
      </c>
      <c r="BG117" s="178">
        <f>IF(N117="zákl. přenesená",J117,0)</f>
        <v>0</v>
      </c>
      <c r="BH117" s="178">
        <f>IF(N117="sníž. přenesená",J117,0)</f>
        <v>0</v>
      </c>
      <c r="BI117" s="178">
        <f>IF(N117="nulová",J117,0)</f>
        <v>0</v>
      </c>
      <c r="BJ117" s="20" t="s">
        <v>79</v>
      </c>
      <c r="BK117" s="178">
        <f>ROUND(I117*H117,2)</f>
        <v>0</v>
      </c>
      <c r="BL117" s="20" t="s">
        <v>85</v>
      </c>
      <c r="BM117" s="177" t="s">
        <v>698</v>
      </c>
    </row>
    <row r="118" s="2" customFormat="1">
      <c r="A118" s="39"/>
      <c r="B118" s="40"/>
      <c r="C118" s="39"/>
      <c r="D118" s="179" t="s">
        <v>138</v>
      </c>
      <c r="E118" s="39"/>
      <c r="F118" s="180" t="s">
        <v>176</v>
      </c>
      <c r="G118" s="39"/>
      <c r="H118" s="39"/>
      <c r="I118" s="181"/>
      <c r="J118" s="39"/>
      <c r="K118" s="39"/>
      <c r="L118" s="40"/>
      <c r="M118" s="182"/>
      <c r="N118" s="183"/>
      <c r="O118" s="73"/>
      <c r="P118" s="73"/>
      <c r="Q118" s="73"/>
      <c r="R118" s="73"/>
      <c r="S118" s="73"/>
      <c r="T118" s="74"/>
      <c r="U118" s="39"/>
      <c r="V118" s="39"/>
      <c r="W118" s="39"/>
      <c r="X118" s="39"/>
      <c r="Y118" s="39"/>
      <c r="Z118" s="39"/>
      <c r="AA118" s="39"/>
      <c r="AB118" s="39"/>
      <c r="AC118" s="39"/>
      <c r="AD118" s="39"/>
      <c r="AE118" s="39"/>
      <c r="AT118" s="20" t="s">
        <v>138</v>
      </c>
      <c r="AU118" s="20" t="s">
        <v>79</v>
      </c>
    </row>
    <row r="119" s="12" customFormat="1" ht="22.8" customHeight="1">
      <c r="A119" s="12"/>
      <c r="B119" s="152"/>
      <c r="C119" s="12"/>
      <c r="D119" s="153" t="s">
        <v>70</v>
      </c>
      <c r="E119" s="163" t="s">
        <v>177</v>
      </c>
      <c r="F119" s="163" t="s">
        <v>178</v>
      </c>
      <c r="G119" s="12"/>
      <c r="H119" s="12"/>
      <c r="I119" s="155"/>
      <c r="J119" s="164">
        <f>BK119</f>
        <v>0</v>
      </c>
      <c r="K119" s="12"/>
      <c r="L119" s="152"/>
      <c r="M119" s="157"/>
      <c r="N119" s="158"/>
      <c r="O119" s="158"/>
      <c r="P119" s="159">
        <f>P120+P137+P144</f>
        <v>0</v>
      </c>
      <c r="Q119" s="158"/>
      <c r="R119" s="159">
        <f>R120+R137+R144</f>
        <v>0</v>
      </c>
      <c r="S119" s="158"/>
      <c r="T119" s="160">
        <f>T120+T137+T144</f>
        <v>0.052049999999999999</v>
      </c>
      <c r="U119" s="12"/>
      <c r="V119" s="12"/>
      <c r="W119" s="12"/>
      <c r="X119" s="12"/>
      <c r="Y119" s="12"/>
      <c r="Z119" s="12"/>
      <c r="AA119" s="12"/>
      <c r="AB119" s="12"/>
      <c r="AC119" s="12"/>
      <c r="AD119" s="12"/>
      <c r="AE119" s="12"/>
      <c r="AR119" s="153" t="s">
        <v>15</v>
      </c>
      <c r="AT119" s="161" t="s">
        <v>70</v>
      </c>
      <c r="AU119" s="161" t="s">
        <v>15</v>
      </c>
      <c r="AY119" s="153" t="s">
        <v>129</v>
      </c>
      <c r="BK119" s="162">
        <f>BK120+BK137+BK144</f>
        <v>0</v>
      </c>
    </row>
    <row r="120" s="12" customFormat="1" ht="20.88" customHeight="1">
      <c r="A120" s="12"/>
      <c r="B120" s="152"/>
      <c r="C120" s="12"/>
      <c r="D120" s="153" t="s">
        <v>70</v>
      </c>
      <c r="E120" s="163" t="s">
        <v>179</v>
      </c>
      <c r="F120" s="163" t="s">
        <v>180</v>
      </c>
      <c r="G120" s="12"/>
      <c r="H120" s="12"/>
      <c r="I120" s="155"/>
      <c r="J120" s="164">
        <f>BK120</f>
        <v>0</v>
      </c>
      <c r="K120" s="12"/>
      <c r="L120" s="152"/>
      <c r="M120" s="157"/>
      <c r="N120" s="158"/>
      <c r="O120" s="158"/>
      <c r="P120" s="159">
        <f>SUM(P121:P136)</f>
        <v>0</v>
      </c>
      <c r="Q120" s="158"/>
      <c r="R120" s="159">
        <f>SUM(R121:R136)</f>
        <v>0</v>
      </c>
      <c r="S120" s="158"/>
      <c r="T120" s="160">
        <f>SUM(T121:T136)</f>
        <v>0</v>
      </c>
      <c r="U120" s="12"/>
      <c r="V120" s="12"/>
      <c r="W120" s="12"/>
      <c r="X120" s="12"/>
      <c r="Y120" s="12"/>
      <c r="Z120" s="12"/>
      <c r="AA120" s="12"/>
      <c r="AB120" s="12"/>
      <c r="AC120" s="12"/>
      <c r="AD120" s="12"/>
      <c r="AE120" s="12"/>
      <c r="AR120" s="153" t="s">
        <v>15</v>
      </c>
      <c r="AT120" s="161" t="s">
        <v>70</v>
      </c>
      <c r="AU120" s="161" t="s">
        <v>79</v>
      </c>
      <c r="AY120" s="153" t="s">
        <v>129</v>
      </c>
      <c r="BK120" s="162">
        <f>SUM(BK121:BK136)</f>
        <v>0</v>
      </c>
    </row>
    <row r="121" s="2" customFormat="1" ht="44.25" customHeight="1">
      <c r="A121" s="39"/>
      <c r="B121" s="165"/>
      <c r="C121" s="166" t="s">
        <v>177</v>
      </c>
      <c r="D121" s="166" t="s">
        <v>132</v>
      </c>
      <c r="E121" s="167" t="s">
        <v>181</v>
      </c>
      <c r="F121" s="168" t="s">
        <v>182</v>
      </c>
      <c r="G121" s="169" t="s">
        <v>135</v>
      </c>
      <c r="H121" s="170">
        <v>120</v>
      </c>
      <c r="I121" s="171"/>
      <c r="J121" s="172">
        <f>ROUND(I121*H121,2)</f>
        <v>0</v>
      </c>
      <c r="K121" s="168" t="s">
        <v>136</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85</v>
      </c>
      <c r="AT121" s="177" t="s">
        <v>132</v>
      </c>
      <c r="AU121" s="177" t="s">
        <v>82</v>
      </c>
      <c r="AY121" s="20" t="s">
        <v>129</v>
      </c>
      <c r="BE121" s="178">
        <f>IF(N121="základní",J121,0)</f>
        <v>0</v>
      </c>
      <c r="BF121" s="178">
        <f>IF(N121="snížená",J121,0)</f>
        <v>0</v>
      </c>
      <c r="BG121" s="178">
        <f>IF(N121="zákl. přenesená",J121,0)</f>
        <v>0</v>
      </c>
      <c r="BH121" s="178">
        <f>IF(N121="sníž. přenesená",J121,0)</f>
        <v>0</v>
      </c>
      <c r="BI121" s="178">
        <f>IF(N121="nulová",J121,0)</f>
        <v>0</v>
      </c>
      <c r="BJ121" s="20" t="s">
        <v>79</v>
      </c>
      <c r="BK121" s="178">
        <f>ROUND(I121*H121,2)</f>
        <v>0</v>
      </c>
      <c r="BL121" s="20" t="s">
        <v>85</v>
      </c>
      <c r="BM121" s="177" t="s">
        <v>699</v>
      </c>
    </row>
    <row r="122" s="2" customFormat="1">
      <c r="A122" s="39"/>
      <c r="B122" s="40"/>
      <c r="C122" s="39"/>
      <c r="D122" s="179" t="s">
        <v>138</v>
      </c>
      <c r="E122" s="39"/>
      <c r="F122" s="180" t="s">
        <v>184</v>
      </c>
      <c r="G122" s="39"/>
      <c r="H122" s="39"/>
      <c r="I122" s="181"/>
      <c r="J122" s="39"/>
      <c r="K122" s="39"/>
      <c r="L122" s="40"/>
      <c r="M122" s="182"/>
      <c r="N122" s="183"/>
      <c r="O122" s="73"/>
      <c r="P122" s="73"/>
      <c r="Q122" s="73"/>
      <c r="R122" s="73"/>
      <c r="S122" s="73"/>
      <c r="T122" s="74"/>
      <c r="U122" s="39"/>
      <c r="V122" s="39"/>
      <c r="W122" s="39"/>
      <c r="X122" s="39"/>
      <c r="Y122" s="39"/>
      <c r="Z122" s="39"/>
      <c r="AA122" s="39"/>
      <c r="AB122" s="39"/>
      <c r="AC122" s="39"/>
      <c r="AD122" s="39"/>
      <c r="AE122" s="39"/>
      <c r="AT122" s="20" t="s">
        <v>138</v>
      </c>
      <c r="AU122" s="20" t="s">
        <v>82</v>
      </c>
    </row>
    <row r="123" s="13" customFormat="1">
      <c r="A123" s="13"/>
      <c r="B123" s="184"/>
      <c r="C123" s="13"/>
      <c r="D123" s="185" t="s">
        <v>144</v>
      </c>
      <c r="E123" s="186" t="s">
        <v>3</v>
      </c>
      <c r="F123" s="187" t="s">
        <v>185</v>
      </c>
      <c r="G123" s="13"/>
      <c r="H123" s="186" t="s">
        <v>3</v>
      </c>
      <c r="I123" s="188"/>
      <c r="J123" s="13"/>
      <c r="K123" s="13"/>
      <c r="L123" s="184"/>
      <c r="M123" s="189"/>
      <c r="N123" s="190"/>
      <c r="O123" s="190"/>
      <c r="P123" s="190"/>
      <c r="Q123" s="190"/>
      <c r="R123" s="190"/>
      <c r="S123" s="190"/>
      <c r="T123" s="191"/>
      <c r="U123" s="13"/>
      <c r="V123" s="13"/>
      <c r="W123" s="13"/>
      <c r="X123" s="13"/>
      <c r="Y123" s="13"/>
      <c r="Z123" s="13"/>
      <c r="AA123" s="13"/>
      <c r="AB123" s="13"/>
      <c r="AC123" s="13"/>
      <c r="AD123" s="13"/>
      <c r="AE123" s="13"/>
      <c r="AT123" s="186" t="s">
        <v>144</v>
      </c>
      <c r="AU123" s="186" t="s">
        <v>82</v>
      </c>
      <c r="AV123" s="13" t="s">
        <v>15</v>
      </c>
      <c r="AW123" s="13" t="s">
        <v>33</v>
      </c>
      <c r="AX123" s="13" t="s">
        <v>71</v>
      </c>
      <c r="AY123" s="186" t="s">
        <v>129</v>
      </c>
    </row>
    <row r="124" s="14" customFormat="1">
      <c r="A124" s="14"/>
      <c r="B124" s="192"/>
      <c r="C124" s="14"/>
      <c r="D124" s="185" t="s">
        <v>144</v>
      </c>
      <c r="E124" s="193" t="s">
        <v>3</v>
      </c>
      <c r="F124" s="194" t="s">
        <v>186</v>
      </c>
      <c r="G124" s="14"/>
      <c r="H124" s="195">
        <v>120</v>
      </c>
      <c r="I124" s="196"/>
      <c r="J124" s="14"/>
      <c r="K124" s="14"/>
      <c r="L124" s="192"/>
      <c r="M124" s="197"/>
      <c r="N124" s="198"/>
      <c r="O124" s="198"/>
      <c r="P124" s="198"/>
      <c r="Q124" s="198"/>
      <c r="R124" s="198"/>
      <c r="S124" s="198"/>
      <c r="T124" s="199"/>
      <c r="U124" s="14"/>
      <c r="V124" s="14"/>
      <c r="W124" s="14"/>
      <c r="X124" s="14"/>
      <c r="Y124" s="14"/>
      <c r="Z124" s="14"/>
      <c r="AA124" s="14"/>
      <c r="AB124" s="14"/>
      <c r="AC124" s="14"/>
      <c r="AD124" s="14"/>
      <c r="AE124" s="14"/>
      <c r="AT124" s="193" t="s">
        <v>144</v>
      </c>
      <c r="AU124" s="193" t="s">
        <v>82</v>
      </c>
      <c r="AV124" s="14" t="s">
        <v>79</v>
      </c>
      <c r="AW124" s="14" t="s">
        <v>33</v>
      </c>
      <c r="AX124" s="14" t="s">
        <v>15</v>
      </c>
      <c r="AY124" s="193" t="s">
        <v>129</v>
      </c>
    </row>
    <row r="125" s="2" customFormat="1" ht="55.5" customHeight="1">
      <c r="A125" s="39"/>
      <c r="B125" s="165"/>
      <c r="C125" s="166" t="s">
        <v>187</v>
      </c>
      <c r="D125" s="166" t="s">
        <v>132</v>
      </c>
      <c r="E125" s="167" t="s">
        <v>188</v>
      </c>
      <c r="F125" s="168" t="s">
        <v>189</v>
      </c>
      <c r="G125" s="169" t="s">
        <v>135</v>
      </c>
      <c r="H125" s="170">
        <v>5580</v>
      </c>
      <c r="I125" s="171"/>
      <c r="J125" s="172">
        <f>ROUND(I125*H125,2)</f>
        <v>0</v>
      </c>
      <c r="K125" s="168" t="s">
        <v>136</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85</v>
      </c>
      <c r="AT125" s="177" t="s">
        <v>132</v>
      </c>
      <c r="AU125" s="177" t="s">
        <v>82</v>
      </c>
      <c r="AY125" s="20" t="s">
        <v>129</v>
      </c>
      <c r="BE125" s="178">
        <f>IF(N125="základní",J125,0)</f>
        <v>0</v>
      </c>
      <c r="BF125" s="178">
        <f>IF(N125="snížená",J125,0)</f>
        <v>0</v>
      </c>
      <c r="BG125" s="178">
        <f>IF(N125="zákl. přenesená",J125,0)</f>
        <v>0</v>
      </c>
      <c r="BH125" s="178">
        <f>IF(N125="sníž. přenesená",J125,0)</f>
        <v>0</v>
      </c>
      <c r="BI125" s="178">
        <f>IF(N125="nulová",J125,0)</f>
        <v>0</v>
      </c>
      <c r="BJ125" s="20" t="s">
        <v>79</v>
      </c>
      <c r="BK125" s="178">
        <f>ROUND(I125*H125,2)</f>
        <v>0</v>
      </c>
      <c r="BL125" s="20" t="s">
        <v>85</v>
      </c>
      <c r="BM125" s="177" t="s">
        <v>700</v>
      </c>
    </row>
    <row r="126" s="2" customFormat="1">
      <c r="A126" s="39"/>
      <c r="B126" s="40"/>
      <c r="C126" s="39"/>
      <c r="D126" s="179" t="s">
        <v>138</v>
      </c>
      <c r="E126" s="39"/>
      <c r="F126" s="180" t="s">
        <v>191</v>
      </c>
      <c r="G126" s="39"/>
      <c r="H126" s="39"/>
      <c r="I126" s="181"/>
      <c r="J126" s="39"/>
      <c r="K126" s="39"/>
      <c r="L126" s="40"/>
      <c r="M126" s="182"/>
      <c r="N126" s="183"/>
      <c r="O126" s="73"/>
      <c r="P126" s="73"/>
      <c r="Q126" s="73"/>
      <c r="R126" s="73"/>
      <c r="S126" s="73"/>
      <c r="T126" s="74"/>
      <c r="U126" s="39"/>
      <c r="V126" s="39"/>
      <c r="W126" s="39"/>
      <c r="X126" s="39"/>
      <c r="Y126" s="39"/>
      <c r="Z126" s="39"/>
      <c r="AA126" s="39"/>
      <c r="AB126" s="39"/>
      <c r="AC126" s="39"/>
      <c r="AD126" s="39"/>
      <c r="AE126" s="39"/>
      <c r="AT126" s="20" t="s">
        <v>138</v>
      </c>
      <c r="AU126" s="20" t="s">
        <v>82</v>
      </c>
    </row>
    <row r="127" s="13" customFormat="1">
      <c r="A127" s="13"/>
      <c r="B127" s="184"/>
      <c r="C127" s="13"/>
      <c r="D127" s="185" t="s">
        <v>144</v>
      </c>
      <c r="E127" s="186" t="s">
        <v>3</v>
      </c>
      <c r="F127" s="187" t="s">
        <v>185</v>
      </c>
      <c r="G127" s="13"/>
      <c r="H127" s="186" t="s">
        <v>3</v>
      </c>
      <c r="I127" s="188"/>
      <c r="J127" s="13"/>
      <c r="K127" s="13"/>
      <c r="L127" s="184"/>
      <c r="M127" s="189"/>
      <c r="N127" s="190"/>
      <c r="O127" s="190"/>
      <c r="P127" s="190"/>
      <c r="Q127" s="190"/>
      <c r="R127" s="190"/>
      <c r="S127" s="190"/>
      <c r="T127" s="191"/>
      <c r="U127" s="13"/>
      <c r="V127" s="13"/>
      <c r="W127" s="13"/>
      <c r="X127" s="13"/>
      <c r="Y127" s="13"/>
      <c r="Z127" s="13"/>
      <c r="AA127" s="13"/>
      <c r="AB127" s="13"/>
      <c r="AC127" s="13"/>
      <c r="AD127" s="13"/>
      <c r="AE127" s="13"/>
      <c r="AT127" s="186" t="s">
        <v>144</v>
      </c>
      <c r="AU127" s="186" t="s">
        <v>82</v>
      </c>
      <c r="AV127" s="13" t="s">
        <v>15</v>
      </c>
      <c r="AW127" s="13" t="s">
        <v>33</v>
      </c>
      <c r="AX127" s="13" t="s">
        <v>71</v>
      </c>
      <c r="AY127" s="186" t="s">
        <v>129</v>
      </c>
    </row>
    <row r="128" s="14" customFormat="1">
      <c r="A128" s="14"/>
      <c r="B128" s="192"/>
      <c r="C128" s="14"/>
      <c r="D128" s="185" t="s">
        <v>144</v>
      </c>
      <c r="E128" s="193" t="s">
        <v>3</v>
      </c>
      <c r="F128" s="194" t="s">
        <v>701</v>
      </c>
      <c r="G128" s="14"/>
      <c r="H128" s="195">
        <v>5580</v>
      </c>
      <c r="I128" s="196"/>
      <c r="J128" s="14"/>
      <c r="K128" s="14"/>
      <c r="L128" s="192"/>
      <c r="M128" s="197"/>
      <c r="N128" s="198"/>
      <c r="O128" s="198"/>
      <c r="P128" s="198"/>
      <c r="Q128" s="198"/>
      <c r="R128" s="198"/>
      <c r="S128" s="198"/>
      <c r="T128" s="199"/>
      <c r="U128" s="14"/>
      <c r="V128" s="14"/>
      <c r="W128" s="14"/>
      <c r="X128" s="14"/>
      <c r="Y128" s="14"/>
      <c r="Z128" s="14"/>
      <c r="AA128" s="14"/>
      <c r="AB128" s="14"/>
      <c r="AC128" s="14"/>
      <c r="AD128" s="14"/>
      <c r="AE128" s="14"/>
      <c r="AT128" s="193" t="s">
        <v>144</v>
      </c>
      <c r="AU128" s="193" t="s">
        <v>82</v>
      </c>
      <c r="AV128" s="14" t="s">
        <v>79</v>
      </c>
      <c r="AW128" s="14" t="s">
        <v>33</v>
      </c>
      <c r="AX128" s="14" t="s">
        <v>15</v>
      </c>
      <c r="AY128" s="193" t="s">
        <v>129</v>
      </c>
    </row>
    <row r="129" s="2" customFormat="1" ht="44.25" customHeight="1">
      <c r="A129" s="39"/>
      <c r="B129" s="165"/>
      <c r="C129" s="166" t="s">
        <v>193</v>
      </c>
      <c r="D129" s="166" t="s">
        <v>132</v>
      </c>
      <c r="E129" s="167" t="s">
        <v>194</v>
      </c>
      <c r="F129" s="168" t="s">
        <v>195</v>
      </c>
      <c r="G129" s="169" t="s">
        <v>135</v>
      </c>
      <c r="H129" s="170">
        <v>120</v>
      </c>
      <c r="I129" s="171"/>
      <c r="J129" s="172">
        <f>ROUND(I129*H129,2)</f>
        <v>0</v>
      </c>
      <c r="K129" s="168" t="s">
        <v>136</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85</v>
      </c>
      <c r="AT129" s="177" t="s">
        <v>132</v>
      </c>
      <c r="AU129" s="177" t="s">
        <v>82</v>
      </c>
      <c r="AY129" s="20" t="s">
        <v>129</v>
      </c>
      <c r="BE129" s="178">
        <f>IF(N129="základní",J129,0)</f>
        <v>0</v>
      </c>
      <c r="BF129" s="178">
        <f>IF(N129="snížená",J129,0)</f>
        <v>0</v>
      </c>
      <c r="BG129" s="178">
        <f>IF(N129="zákl. přenesená",J129,0)</f>
        <v>0</v>
      </c>
      <c r="BH129" s="178">
        <f>IF(N129="sníž. přenesená",J129,0)</f>
        <v>0</v>
      </c>
      <c r="BI129" s="178">
        <f>IF(N129="nulová",J129,0)</f>
        <v>0</v>
      </c>
      <c r="BJ129" s="20" t="s">
        <v>79</v>
      </c>
      <c r="BK129" s="178">
        <f>ROUND(I129*H129,2)</f>
        <v>0</v>
      </c>
      <c r="BL129" s="20" t="s">
        <v>85</v>
      </c>
      <c r="BM129" s="177" t="s">
        <v>702</v>
      </c>
    </row>
    <row r="130" s="2" customFormat="1">
      <c r="A130" s="39"/>
      <c r="B130" s="40"/>
      <c r="C130" s="39"/>
      <c r="D130" s="179" t="s">
        <v>138</v>
      </c>
      <c r="E130" s="39"/>
      <c r="F130" s="180" t="s">
        <v>197</v>
      </c>
      <c r="G130" s="39"/>
      <c r="H130" s="39"/>
      <c r="I130" s="181"/>
      <c r="J130" s="39"/>
      <c r="K130" s="39"/>
      <c r="L130" s="40"/>
      <c r="M130" s="182"/>
      <c r="N130" s="183"/>
      <c r="O130" s="73"/>
      <c r="P130" s="73"/>
      <c r="Q130" s="73"/>
      <c r="R130" s="73"/>
      <c r="S130" s="73"/>
      <c r="T130" s="74"/>
      <c r="U130" s="39"/>
      <c r="V130" s="39"/>
      <c r="W130" s="39"/>
      <c r="X130" s="39"/>
      <c r="Y130" s="39"/>
      <c r="Z130" s="39"/>
      <c r="AA130" s="39"/>
      <c r="AB130" s="39"/>
      <c r="AC130" s="39"/>
      <c r="AD130" s="39"/>
      <c r="AE130" s="39"/>
      <c r="AT130" s="20" t="s">
        <v>138</v>
      </c>
      <c r="AU130" s="20" t="s">
        <v>82</v>
      </c>
    </row>
    <row r="131" s="2" customFormat="1" ht="24.15" customHeight="1">
      <c r="A131" s="39"/>
      <c r="B131" s="165"/>
      <c r="C131" s="166" t="s">
        <v>9</v>
      </c>
      <c r="D131" s="166" t="s">
        <v>132</v>
      </c>
      <c r="E131" s="167" t="s">
        <v>198</v>
      </c>
      <c r="F131" s="168" t="s">
        <v>199</v>
      </c>
      <c r="G131" s="169" t="s">
        <v>135</v>
      </c>
      <c r="H131" s="170">
        <v>120</v>
      </c>
      <c r="I131" s="171"/>
      <c r="J131" s="172">
        <f>ROUND(I131*H131,2)</f>
        <v>0</v>
      </c>
      <c r="K131" s="168" t="s">
        <v>136</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85</v>
      </c>
      <c r="AT131" s="177" t="s">
        <v>132</v>
      </c>
      <c r="AU131" s="177" t="s">
        <v>82</v>
      </c>
      <c r="AY131" s="20" t="s">
        <v>129</v>
      </c>
      <c r="BE131" s="178">
        <f>IF(N131="základní",J131,0)</f>
        <v>0</v>
      </c>
      <c r="BF131" s="178">
        <f>IF(N131="snížená",J131,0)</f>
        <v>0</v>
      </c>
      <c r="BG131" s="178">
        <f>IF(N131="zákl. přenesená",J131,0)</f>
        <v>0</v>
      </c>
      <c r="BH131" s="178">
        <f>IF(N131="sníž. přenesená",J131,0)</f>
        <v>0</v>
      </c>
      <c r="BI131" s="178">
        <f>IF(N131="nulová",J131,0)</f>
        <v>0</v>
      </c>
      <c r="BJ131" s="20" t="s">
        <v>79</v>
      </c>
      <c r="BK131" s="178">
        <f>ROUND(I131*H131,2)</f>
        <v>0</v>
      </c>
      <c r="BL131" s="20" t="s">
        <v>85</v>
      </c>
      <c r="BM131" s="177" t="s">
        <v>703</v>
      </c>
    </row>
    <row r="132" s="2" customFormat="1">
      <c r="A132" s="39"/>
      <c r="B132" s="40"/>
      <c r="C132" s="39"/>
      <c r="D132" s="179" t="s">
        <v>138</v>
      </c>
      <c r="E132" s="39"/>
      <c r="F132" s="180" t="s">
        <v>201</v>
      </c>
      <c r="G132" s="39"/>
      <c r="H132" s="39"/>
      <c r="I132" s="181"/>
      <c r="J132" s="39"/>
      <c r="K132" s="39"/>
      <c r="L132" s="40"/>
      <c r="M132" s="182"/>
      <c r="N132" s="183"/>
      <c r="O132" s="73"/>
      <c r="P132" s="73"/>
      <c r="Q132" s="73"/>
      <c r="R132" s="73"/>
      <c r="S132" s="73"/>
      <c r="T132" s="74"/>
      <c r="U132" s="39"/>
      <c r="V132" s="39"/>
      <c r="W132" s="39"/>
      <c r="X132" s="39"/>
      <c r="Y132" s="39"/>
      <c r="Z132" s="39"/>
      <c r="AA132" s="39"/>
      <c r="AB132" s="39"/>
      <c r="AC132" s="39"/>
      <c r="AD132" s="39"/>
      <c r="AE132" s="39"/>
      <c r="AT132" s="20" t="s">
        <v>138</v>
      </c>
      <c r="AU132" s="20" t="s">
        <v>82</v>
      </c>
    </row>
    <row r="133" s="2" customFormat="1" ht="33" customHeight="1">
      <c r="A133" s="39"/>
      <c r="B133" s="165"/>
      <c r="C133" s="166" t="s">
        <v>202</v>
      </c>
      <c r="D133" s="166" t="s">
        <v>132</v>
      </c>
      <c r="E133" s="167" t="s">
        <v>203</v>
      </c>
      <c r="F133" s="168" t="s">
        <v>204</v>
      </c>
      <c r="G133" s="169" t="s">
        <v>135</v>
      </c>
      <c r="H133" s="170">
        <v>5580</v>
      </c>
      <c r="I133" s="171"/>
      <c r="J133" s="172">
        <f>ROUND(I133*H133,2)</f>
        <v>0</v>
      </c>
      <c r="K133" s="168" t="s">
        <v>136</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85</v>
      </c>
      <c r="AT133" s="177" t="s">
        <v>132</v>
      </c>
      <c r="AU133" s="177" t="s">
        <v>82</v>
      </c>
      <c r="AY133" s="20" t="s">
        <v>129</v>
      </c>
      <c r="BE133" s="178">
        <f>IF(N133="základní",J133,0)</f>
        <v>0</v>
      </c>
      <c r="BF133" s="178">
        <f>IF(N133="snížená",J133,0)</f>
        <v>0</v>
      </c>
      <c r="BG133" s="178">
        <f>IF(N133="zákl. přenesená",J133,0)</f>
        <v>0</v>
      </c>
      <c r="BH133" s="178">
        <f>IF(N133="sníž. přenesená",J133,0)</f>
        <v>0</v>
      </c>
      <c r="BI133" s="178">
        <f>IF(N133="nulová",J133,0)</f>
        <v>0</v>
      </c>
      <c r="BJ133" s="20" t="s">
        <v>79</v>
      </c>
      <c r="BK133" s="178">
        <f>ROUND(I133*H133,2)</f>
        <v>0</v>
      </c>
      <c r="BL133" s="20" t="s">
        <v>85</v>
      </c>
      <c r="BM133" s="177" t="s">
        <v>704</v>
      </c>
    </row>
    <row r="134" s="2" customFormat="1">
      <c r="A134" s="39"/>
      <c r="B134" s="40"/>
      <c r="C134" s="39"/>
      <c r="D134" s="179" t="s">
        <v>138</v>
      </c>
      <c r="E134" s="39"/>
      <c r="F134" s="180" t="s">
        <v>206</v>
      </c>
      <c r="G134" s="39"/>
      <c r="H134" s="39"/>
      <c r="I134" s="181"/>
      <c r="J134" s="39"/>
      <c r="K134" s="39"/>
      <c r="L134" s="40"/>
      <c r="M134" s="182"/>
      <c r="N134" s="183"/>
      <c r="O134" s="73"/>
      <c r="P134" s="73"/>
      <c r="Q134" s="73"/>
      <c r="R134" s="73"/>
      <c r="S134" s="73"/>
      <c r="T134" s="74"/>
      <c r="U134" s="39"/>
      <c r="V134" s="39"/>
      <c r="W134" s="39"/>
      <c r="X134" s="39"/>
      <c r="Y134" s="39"/>
      <c r="Z134" s="39"/>
      <c r="AA134" s="39"/>
      <c r="AB134" s="39"/>
      <c r="AC134" s="39"/>
      <c r="AD134" s="39"/>
      <c r="AE134" s="39"/>
      <c r="AT134" s="20" t="s">
        <v>138</v>
      </c>
      <c r="AU134" s="20" t="s">
        <v>82</v>
      </c>
    </row>
    <row r="135" s="2" customFormat="1" ht="24.15" customHeight="1">
      <c r="A135" s="39"/>
      <c r="B135" s="165"/>
      <c r="C135" s="166" t="s">
        <v>207</v>
      </c>
      <c r="D135" s="166" t="s">
        <v>132</v>
      </c>
      <c r="E135" s="167" t="s">
        <v>208</v>
      </c>
      <c r="F135" s="168" t="s">
        <v>209</v>
      </c>
      <c r="G135" s="169" t="s">
        <v>135</v>
      </c>
      <c r="H135" s="170">
        <v>120</v>
      </c>
      <c r="I135" s="171"/>
      <c r="J135" s="172">
        <f>ROUND(I135*H135,2)</f>
        <v>0</v>
      </c>
      <c r="K135" s="168" t="s">
        <v>136</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85</v>
      </c>
      <c r="AT135" s="177" t="s">
        <v>132</v>
      </c>
      <c r="AU135" s="177" t="s">
        <v>82</v>
      </c>
      <c r="AY135" s="20" t="s">
        <v>129</v>
      </c>
      <c r="BE135" s="178">
        <f>IF(N135="základní",J135,0)</f>
        <v>0</v>
      </c>
      <c r="BF135" s="178">
        <f>IF(N135="snížená",J135,0)</f>
        <v>0</v>
      </c>
      <c r="BG135" s="178">
        <f>IF(N135="zákl. přenesená",J135,0)</f>
        <v>0</v>
      </c>
      <c r="BH135" s="178">
        <f>IF(N135="sníž. přenesená",J135,0)</f>
        <v>0</v>
      </c>
      <c r="BI135" s="178">
        <f>IF(N135="nulová",J135,0)</f>
        <v>0</v>
      </c>
      <c r="BJ135" s="20" t="s">
        <v>79</v>
      </c>
      <c r="BK135" s="178">
        <f>ROUND(I135*H135,2)</f>
        <v>0</v>
      </c>
      <c r="BL135" s="20" t="s">
        <v>85</v>
      </c>
      <c r="BM135" s="177" t="s">
        <v>705</v>
      </c>
    </row>
    <row r="136" s="2" customFormat="1">
      <c r="A136" s="39"/>
      <c r="B136" s="40"/>
      <c r="C136" s="39"/>
      <c r="D136" s="179" t="s">
        <v>138</v>
      </c>
      <c r="E136" s="39"/>
      <c r="F136" s="180" t="s">
        <v>211</v>
      </c>
      <c r="G136" s="39"/>
      <c r="H136" s="39"/>
      <c r="I136" s="181"/>
      <c r="J136" s="39"/>
      <c r="K136" s="39"/>
      <c r="L136" s="40"/>
      <c r="M136" s="182"/>
      <c r="N136" s="183"/>
      <c r="O136" s="73"/>
      <c r="P136" s="73"/>
      <c r="Q136" s="73"/>
      <c r="R136" s="73"/>
      <c r="S136" s="73"/>
      <c r="T136" s="74"/>
      <c r="U136" s="39"/>
      <c r="V136" s="39"/>
      <c r="W136" s="39"/>
      <c r="X136" s="39"/>
      <c r="Y136" s="39"/>
      <c r="Z136" s="39"/>
      <c r="AA136" s="39"/>
      <c r="AB136" s="39"/>
      <c r="AC136" s="39"/>
      <c r="AD136" s="39"/>
      <c r="AE136" s="39"/>
      <c r="AT136" s="20" t="s">
        <v>138</v>
      </c>
      <c r="AU136" s="20" t="s">
        <v>82</v>
      </c>
    </row>
    <row r="137" s="12" customFormat="1" ht="20.88" customHeight="1">
      <c r="A137" s="12"/>
      <c r="B137" s="152"/>
      <c r="C137" s="12"/>
      <c r="D137" s="153" t="s">
        <v>70</v>
      </c>
      <c r="E137" s="163" t="s">
        <v>212</v>
      </c>
      <c r="F137" s="163" t="s">
        <v>213</v>
      </c>
      <c r="G137" s="12"/>
      <c r="H137" s="12"/>
      <c r="I137" s="155"/>
      <c r="J137" s="164">
        <f>BK137</f>
        <v>0</v>
      </c>
      <c r="K137" s="12"/>
      <c r="L137" s="152"/>
      <c r="M137" s="157"/>
      <c r="N137" s="158"/>
      <c r="O137" s="158"/>
      <c r="P137" s="159">
        <f>SUM(P138:P143)</f>
        <v>0</v>
      </c>
      <c r="Q137" s="158"/>
      <c r="R137" s="159">
        <f>SUM(R138:R143)</f>
        <v>0</v>
      </c>
      <c r="S137" s="158"/>
      <c r="T137" s="160">
        <f>SUM(T138:T143)</f>
        <v>0</v>
      </c>
      <c r="U137" s="12"/>
      <c r="V137" s="12"/>
      <c r="W137" s="12"/>
      <c r="X137" s="12"/>
      <c r="Y137" s="12"/>
      <c r="Z137" s="12"/>
      <c r="AA137" s="12"/>
      <c r="AB137" s="12"/>
      <c r="AC137" s="12"/>
      <c r="AD137" s="12"/>
      <c r="AE137" s="12"/>
      <c r="AR137" s="153" t="s">
        <v>15</v>
      </c>
      <c r="AT137" s="161" t="s">
        <v>70</v>
      </c>
      <c r="AU137" s="161" t="s">
        <v>79</v>
      </c>
      <c r="AY137" s="153" t="s">
        <v>129</v>
      </c>
      <c r="BK137" s="162">
        <f>SUM(BK138:BK143)</f>
        <v>0</v>
      </c>
    </row>
    <row r="138" s="2" customFormat="1" ht="24.15" customHeight="1">
      <c r="A138" s="39"/>
      <c r="B138" s="165"/>
      <c r="C138" s="166" t="s">
        <v>214</v>
      </c>
      <c r="D138" s="166" t="s">
        <v>132</v>
      </c>
      <c r="E138" s="167" t="s">
        <v>215</v>
      </c>
      <c r="F138" s="168" t="s">
        <v>216</v>
      </c>
      <c r="G138" s="169" t="s">
        <v>217</v>
      </c>
      <c r="H138" s="170">
        <v>3</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85</v>
      </c>
      <c r="AT138" s="177" t="s">
        <v>132</v>
      </c>
      <c r="AU138" s="177" t="s">
        <v>82</v>
      </c>
      <c r="AY138" s="20" t="s">
        <v>129</v>
      </c>
      <c r="BE138" s="178">
        <f>IF(N138="základní",J138,0)</f>
        <v>0</v>
      </c>
      <c r="BF138" s="178">
        <f>IF(N138="snížená",J138,0)</f>
        <v>0</v>
      </c>
      <c r="BG138" s="178">
        <f>IF(N138="zákl. přenesená",J138,0)</f>
        <v>0</v>
      </c>
      <c r="BH138" s="178">
        <f>IF(N138="sníž. přenesená",J138,0)</f>
        <v>0</v>
      </c>
      <c r="BI138" s="178">
        <f>IF(N138="nulová",J138,0)</f>
        <v>0</v>
      </c>
      <c r="BJ138" s="20" t="s">
        <v>79</v>
      </c>
      <c r="BK138" s="178">
        <f>ROUND(I138*H138,2)</f>
        <v>0</v>
      </c>
      <c r="BL138" s="20" t="s">
        <v>85</v>
      </c>
      <c r="BM138" s="177" t="s">
        <v>706</v>
      </c>
    </row>
    <row r="139" s="2" customFormat="1" ht="24.15" customHeight="1">
      <c r="A139" s="39"/>
      <c r="B139" s="165"/>
      <c r="C139" s="166" t="s">
        <v>219</v>
      </c>
      <c r="D139" s="166" t="s">
        <v>132</v>
      </c>
      <c r="E139" s="167" t="s">
        <v>220</v>
      </c>
      <c r="F139" s="168" t="s">
        <v>221</v>
      </c>
      <c r="G139" s="169" t="s">
        <v>217</v>
      </c>
      <c r="H139" s="170">
        <v>2</v>
      </c>
      <c r="I139" s="171"/>
      <c r="J139" s="172">
        <f>ROUND(I139*H139,2)</f>
        <v>0</v>
      </c>
      <c r="K139" s="168" t="s">
        <v>3</v>
      </c>
      <c r="L139" s="40"/>
      <c r="M139" s="173" t="s">
        <v>3</v>
      </c>
      <c r="N139" s="174" t="s">
        <v>43</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85</v>
      </c>
      <c r="AT139" s="177" t="s">
        <v>132</v>
      </c>
      <c r="AU139" s="177" t="s">
        <v>82</v>
      </c>
      <c r="AY139" s="20" t="s">
        <v>129</v>
      </c>
      <c r="BE139" s="178">
        <f>IF(N139="základní",J139,0)</f>
        <v>0</v>
      </c>
      <c r="BF139" s="178">
        <f>IF(N139="snížená",J139,0)</f>
        <v>0</v>
      </c>
      <c r="BG139" s="178">
        <f>IF(N139="zákl. přenesená",J139,0)</f>
        <v>0</v>
      </c>
      <c r="BH139" s="178">
        <f>IF(N139="sníž. přenesená",J139,0)</f>
        <v>0</v>
      </c>
      <c r="BI139" s="178">
        <f>IF(N139="nulová",J139,0)</f>
        <v>0</v>
      </c>
      <c r="BJ139" s="20" t="s">
        <v>79</v>
      </c>
      <c r="BK139" s="178">
        <f>ROUND(I139*H139,2)</f>
        <v>0</v>
      </c>
      <c r="BL139" s="20" t="s">
        <v>85</v>
      </c>
      <c r="BM139" s="177" t="s">
        <v>707</v>
      </c>
    </row>
    <row r="140" s="2" customFormat="1" ht="24.15" customHeight="1">
      <c r="A140" s="39"/>
      <c r="B140" s="165"/>
      <c r="C140" s="166" t="s">
        <v>223</v>
      </c>
      <c r="D140" s="166" t="s">
        <v>132</v>
      </c>
      <c r="E140" s="167" t="s">
        <v>224</v>
      </c>
      <c r="F140" s="168" t="s">
        <v>225</v>
      </c>
      <c r="G140" s="169" t="s">
        <v>217</v>
      </c>
      <c r="H140" s="170">
        <v>5</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85</v>
      </c>
      <c r="AT140" s="177" t="s">
        <v>132</v>
      </c>
      <c r="AU140" s="177" t="s">
        <v>82</v>
      </c>
      <c r="AY140" s="20" t="s">
        <v>129</v>
      </c>
      <c r="BE140" s="178">
        <f>IF(N140="základní",J140,0)</f>
        <v>0</v>
      </c>
      <c r="BF140" s="178">
        <f>IF(N140="snížená",J140,0)</f>
        <v>0</v>
      </c>
      <c r="BG140" s="178">
        <f>IF(N140="zákl. přenesená",J140,0)</f>
        <v>0</v>
      </c>
      <c r="BH140" s="178">
        <f>IF(N140="sníž. přenesená",J140,0)</f>
        <v>0</v>
      </c>
      <c r="BI140" s="178">
        <f>IF(N140="nulová",J140,0)</f>
        <v>0</v>
      </c>
      <c r="BJ140" s="20" t="s">
        <v>79</v>
      </c>
      <c r="BK140" s="178">
        <f>ROUND(I140*H140,2)</f>
        <v>0</v>
      </c>
      <c r="BL140" s="20" t="s">
        <v>85</v>
      </c>
      <c r="BM140" s="177" t="s">
        <v>708</v>
      </c>
    </row>
    <row r="141" s="2" customFormat="1" ht="16.5" customHeight="1">
      <c r="A141" s="39"/>
      <c r="B141" s="165"/>
      <c r="C141" s="166" t="s">
        <v>227</v>
      </c>
      <c r="D141" s="166" t="s">
        <v>132</v>
      </c>
      <c r="E141" s="167" t="s">
        <v>228</v>
      </c>
      <c r="F141" s="168" t="s">
        <v>229</v>
      </c>
      <c r="G141" s="169" t="s">
        <v>217</v>
      </c>
      <c r="H141" s="170">
        <v>2</v>
      </c>
      <c r="I141" s="171"/>
      <c r="J141" s="172">
        <f>ROUND(I141*H141,2)</f>
        <v>0</v>
      </c>
      <c r="K141" s="168" t="s">
        <v>3</v>
      </c>
      <c r="L141" s="40"/>
      <c r="M141" s="173" t="s">
        <v>3</v>
      </c>
      <c r="N141" s="174" t="s">
        <v>43</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85</v>
      </c>
      <c r="AT141" s="177" t="s">
        <v>132</v>
      </c>
      <c r="AU141" s="177" t="s">
        <v>82</v>
      </c>
      <c r="AY141" s="20" t="s">
        <v>129</v>
      </c>
      <c r="BE141" s="178">
        <f>IF(N141="základní",J141,0)</f>
        <v>0</v>
      </c>
      <c r="BF141" s="178">
        <f>IF(N141="snížená",J141,0)</f>
        <v>0</v>
      </c>
      <c r="BG141" s="178">
        <f>IF(N141="zákl. přenesená",J141,0)</f>
        <v>0</v>
      </c>
      <c r="BH141" s="178">
        <f>IF(N141="sníž. přenesená",J141,0)</f>
        <v>0</v>
      </c>
      <c r="BI141" s="178">
        <f>IF(N141="nulová",J141,0)</f>
        <v>0</v>
      </c>
      <c r="BJ141" s="20" t="s">
        <v>79</v>
      </c>
      <c r="BK141" s="178">
        <f>ROUND(I141*H141,2)</f>
        <v>0</v>
      </c>
      <c r="BL141" s="20" t="s">
        <v>85</v>
      </c>
      <c r="BM141" s="177" t="s">
        <v>709</v>
      </c>
    </row>
    <row r="142" s="2" customFormat="1" ht="24.15" customHeight="1">
      <c r="A142" s="39"/>
      <c r="B142" s="165"/>
      <c r="C142" s="166" t="s">
        <v>8</v>
      </c>
      <c r="D142" s="166" t="s">
        <v>132</v>
      </c>
      <c r="E142" s="167" t="s">
        <v>232</v>
      </c>
      <c r="F142" s="168" t="s">
        <v>233</v>
      </c>
      <c r="G142" s="169" t="s">
        <v>217</v>
      </c>
      <c r="H142" s="170">
        <v>2</v>
      </c>
      <c r="I142" s="171"/>
      <c r="J142" s="172">
        <f>ROUND(I142*H142,2)</f>
        <v>0</v>
      </c>
      <c r="K142" s="168" t="s">
        <v>3</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85</v>
      </c>
      <c r="AT142" s="177" t="s">
        <v>132</v>
      </c>
      <c r="AU142" s="177" t="s">
        <v>82</v>
      </c>
      <c r="AY142" s="20" t="s">
        <v>129</v>
      </c>
      <c r="BE142" s="178">
        <f>IF(N142="základní",J142,0)</f>
        <v>0</v>
      </c>
      <c r="BF142" s="178">
        <f>IF(N142="snížená",J142,0)</f>
        <v>0</v>
      </c>
      <c r="BG142" s="178">
        <f>IF(N142="zákl. přenesená",J142,0)</f>
        <v>0</v>
      </c>
      <c r="BH142" s="178">
        <f>IF(N142="sníž. přenesená",J142,0)</f>
        <v>0</v>
      </c>
      <c r="BI142" s="178">
        <f>IF(N142="nulová",J142,0)</f>
        <v>0</v>
      </c>
      <c r="BJ142" s="20" t="s">
        <v>79</v>
      </c>
      <c r="BK142" s="178">
        <f>ROUND(I142*H142,2)</f>
        <v>0</v>
      </c>
      <c r="BL142" s="20" t="s">
        <v>85</v>
      </c>
      <c r="BM142" s="177" t="s">
        <v>710</v>
      </c>
    </row>
    <row r="143" s="2" customFormat="1" ht="24.15" customHeight="1">
      <c r="A143" s="39"/>
      <c r="B143" s="165"/>
      <c r="C143" s="166" t="s">
        <v>231</v>
      </c>
      <c r="D143" s="166" t="s">
        <v>132</v>
      </c>
      <c r="E143" s="167" t="s">
        <v>236</v>
      </c>
      <c r="F143" s="168" t="s">
        <v>237</v>
      </c>
      <c r="G143" s="169" t="s">
        <v>217</v>
      </c>
      <c r="H143" s="170">
        <v>7</v>
      </c>
      <c r="I143" s="171"/>
      <c r="J143" s="172">
        <f>ROUND(I143*H143,2)</f>
        <v>0</v>
      </c>
      <c r="K143" s="168" t="s">
        <v>3</v>
      </c>
      <c r="L143" s="40"/>
      <c r="M143" s="173" t="s">
        <v>3</v>
      </c>
      <c r="N143" s="174" t="s">
        <v>43</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85</v>
      </c>
      <c r="AT143" s="177" t="s">
        <v>132</v>
      </c>
      <c r="AU143" s="177" t="s">
        <v>82</v>
      </c>
      <c r="AY143" s="20" t="s">
        <v>129</v>
      </c>
      <c r="BE143" s="178">
        <f>IF(N143="základní",J143,0)</f>
        <v>0</v>
      </c>
      <c r="BF143" s="178">
        <f>IF(N143="snížená",J143,0)</f>
        <v>0</v>
      </c>
      <c r="BG143" s="178">
        <f>IF(N143="zákl. přenesená",J143,0)</f>
        <v>0</v>
      </c>
      <c r="BH143" s="178">
        <f>IF(N143="sníž. přenesená",J143,0)</f>
        <v>0</v>
      </c>
      <c r="BI143" s="178">
        <f>IF(N143="nulová",J143,0)</f>
        <v>0</v>
      </c>
      <c r="BJ143" s="20" t="s">
        <v>79</v>
      </c>
      <c r="BK143" s="178">
        <f>ROUND(I143*H143,2)</f>
        <v>0</v>
      </c>
      <c r="BL143" s="20" t="s">
        <v>85</v>
      </c>
      <c r="BM143" s="177" t="s">
        <v>711</v>
      </c>
    </row>
    <row r="144" s="12" customFormat="1" ht="20.88" customHeight="1">
      <c r="A144" s="12"/>
      <c r="B144" s="152"/>
      <c r="C144" s="12"/>
      <c r="D144" s="153" t="s">
        <v>70</v>
      </c>
      <c r="E144" s="163" t="s">
        <v>239</v>
      </c>
      <c r="F144" s="163" t="s">
        <v>240</v>
      </c>
      <c r="G144" s="12"/>
      <c r="H144" s="12"/>
      <c r="I144" s="155"/>
      <c r="J144" s="164">
        <f>BK144</f>
        <v>0</v>
      </c>
      <c r="K144" s="12"/>
      <c r="L144" s="152"/>
      <c r="M144" s="157"/>
      <c r="N144" s="158"/>
      <c r="O144" s="158"/>
      <c r="P144" s="159">
        <f>SUM(P145:P148)</f>
        <v>0</v>
      </c>
      <c r="Q144" s="158"/>
      <c r="R144" s="159">
        <f>SUM(R145:R148)</f>
        <v>0</v>
      </c>
      <c r="S144" s="158"/>
      <c r="T144" s="160">
        <f>SUM(T145:T148)</f>
        <v>0.052049999999999999</v>
      </c>
      <c r="U144" s="12"/>
      <c r="V144" s="12"/>
      <c r="W144" s="12"/>
      <c r="X144" s="12"/>
      <c r="Y144" s="12"/>
      <c r="Z144" s="12"/>
      <c r="AA144" s="12"/>
      <c r="AB144" s="12"/>
      <c r="AC144" s="12"/>
      <c r="AD144" s="12"/>
      <c r="AE144" s="12"/>
      <c r="AR144" s="153" t="s">
        <v>15</v>
      </c>
      <c r="AT144" s="161" t="s">
        <v>70</v>
      </c>
      <c r="AU144" s="161" t="s">
        <v>79</v>
      </c>
      <c r="AY144" s="153" t="s">
        <v>129</v>
      </c>
      <c r="BK144" s="162">
        <f>SUM(BK145:BK148)</f>
        <v>0</v>
      </c>
    </row>
    <row r="145" s="2" customFormat="1" ht="37.8" customHeight="1">
      <c r="A145" s="39"/>
      <c r="B145" s="165"/>
      <c r="C145" s="166" t="s">
        <v>245</v>
      </c>
      <c r="D145" s="166" t="s">
        <v>132</v>
      </c>
      <c r="E145" s="167" t="s">
        <v>241</v>
      </c>
      <c r="F145" s="168" t="s">
        <v>242</v>
      </c>
      <c r="G145" s="169" t="s">
        <v>135</v>
      </c>
      <c r="H145" s="170">
        <v>1.8500000000000001</v>
      </c>
      <c r="I145" s="171"/>
      <c r="J145" s="172">
        <f>ROUND(I145*H145,2)</f>
        <v>0</v>
      </c>
      <c r="K145" s="168" t="s">
        <v>136</v>
      </c>
      <c r="L145" s="40"/>
      <c r="M145" s="173" t="s">
        <v>3</v>
      </c>
      <c r="N145" s="174" t="s">
        <v>43</v>
      </c>
      <c r="O145" s="73"/>
      <c r="P145" s="175">
        <f>O145*H145</f>
        <v>0</v>
      </c>
      <c r="Q145" s="175">
        <v>0</v>
      </c>
      <c r="R145" s="175">
        <f>Q145*H145</f>
        <v>0</v>
      </c>
      <c r="S145" s="175">
        <v>0.012999999999999999</v>
      </c>
      <c r="T145" s="176">
        <f>S145*H145</f>
        <v>0.024049999999999998</v>
      </c>
      <c r="U145" s="39"/>
      <c r="V145" s="39"/>
      <c r="W145" s="39"/>
      <c r="X145" s="39"/>
      <c r="Y145" s="39"/>
      <c r="Z145" s="39"/>
      <c r="AA145" s="39"/>
      <c r="AB145" s="39"/>
      <c r="AC145" s="39"/>
      <c r="AD145" s="39"/>
      <c r="AE145" s="39"/>
      <c r="AR145" s="177" t="s">
        <v>85</v>
      </c>
      <c r="AT145" s="177" t="s">
        <v>132</v>
      </c>
      <c r="AU145" s="177" t="s">
        <v>82</v>
      </c>
      <c r="AY145" s="20" t="s">
        <v>129</v>
      </c>
      <c r="BE145" s="178">
        <f>IF(N145="základní",J145,0)</f>
        <v>0</v>
      </c>
      <c r="BF145" s="178">
        <f>IF(N145="snížená",J145,0)</f>
        <v>0</v>
      </c>
      <c r="BG145" s="178">
        <f>IF(N145="zákl. přenesená",J145,0)</f>
        <v>0</v>
      </c>
      <c r="BH145" s="178">
        <f>IF(N145="sníž. přenesená",J145,0)</f>
        <v>0</v>
      </c>
      <c r="BI145" s="178">
        <f>IF(N145="nulová",J145,0)</f>
        <v>0</v>
      </c>
      <c r="BJ145" s="20" t="s">
        <v>79</v>
      </c>
      <c r="BK145" s="178">
        <f>ROUND(I145*H145,2)</f>
        <v>0</v>
      </c>
      <c r="BL145" s="20" t="s">
        <v>85</v>
      </c>
      <c r="BM145" s="177" t="s">
        <v>712</v>
      </c>
    </row>
    <row r="146" s="2" customFormat="1">
      <c r="A146" s="39"/>
      <c r="B146" s="40"/>
      <c r="C146" s="39"/>
      <c r="D146" s="179" t="s">
        <v>138</v>
      </c>
      <c r="E146" s="39"/>
      <c r="F146" s="180" t="s">
        <v>244</v>
      </c>
      <c r="G146" s="39"/>
      <c r="H146" s="39"/>
      <c r="I146" s="181"/>
      <c r="J146" s="39"/>
      <c r="K146" s="39"/>
      <c r="L146" s="40"/>
      <c r="M146" s="182"/>
      <c r="N146" s="183"/>
      <c r="O146" s="73"/>
      <c r="P146" s="73"/>
      <c r="Q146" s="73"/>
      <c r="R146" s="73"/>
      <c r="S146" s="73"/>
      <c r="T146" s="74"/>
      <c r="U146" s="39"/>
      <c r="V146" s="39"/>
      <c r="W146" s="39"/>
      <c r="X146" s="39"/>
      <c r="Y146" s="39"/>
      <c r="Z146" s="39"/>
      <c r="AA146" s="39"/>
      <c r="AB146" s="39"/>
      <c r="AC146" s="39"/>
      <c r="AD146" s="39"/>
      <c r="AE146" s="39"/>
      <c r="AT146" s="20" t="s">
        <v>138</v>
      </c>
      <c r="AU146" s="20" t="s">
        <v>82</v>
      </c>
    </row>
    <row r="147" s="2" customFormat="1" ht="37.8" customHeight="1">
      <c r="A147" s="39"/>
      <c r="B147" s="165"/>
      <c r="C147" s="166" t="s">
        <v>252</v>
      </c>
      <c r="D147" s="166" t="s">
        <v>132</v>
      </c>
      <c r="E147" s="167" t="s">
        <v>246</v>
      </c>
      <c r="F147" s="168" t="s">
        <v>247</v>
      </c>
      <c r="G147" s="169" t="s">
        <v>135</v>
      </c>
      <c r="H147" s="170">
        <v>2</v>
      </c>
      <c r="I147" s="171"/>
      <c r="J147" s="172">
        <f>ROUND(I147*H147,2)</f>
        <v>0</v>
      </c>
      <c r="K147" s="168" t="s">
        <v>136</v>
      </c>
      <c r="L147" s="40"/>
      <c r="M147" s="173" t="s">
        <v>3</v>
      </c>
      <c r="N147" s="174" t="s">
        <v>43</v>
      </c>
      <c r="O147" s="73"/>
      <c r="P147" s="175">
        <f>O147*H147</f>
        <v>0</v>
      </c>
      <c r="Q147" s="175">
        <v>0</v>
      </c>
      <c r="R147" s="175">
        <f>Q147*H147</f>
        <v>0</v>
      </c>
      <c r="S147" s="175">
        <v>0.014</v>
      </c>
      <c r="T147" s="176">
        <f>S147*H147</f>
        <v>0.028000000000000001</v>
      </c>
      <c r="U147" s="39"/>
      <c r="V147" s="39"/>
      <c r="W147" s="39"/>
      <c r="X147" s="39"/>
      <c r="Y147" s="39"/>
      <c r="Z147" s="39"/>
      <c r="AA147" s="39"/>
      <c r="AB147" s="39"/>
      <c r="AC147" s="39"/>
      <c r="AD147" s="39"/>
      <c r="AE147" s="39"/>
      <c r="AR147" s="177" t="s">
        <v>85</v>
      </c>
      <c r="AT147" s="177" t="s">
        <v>132</v>
      </c>
      <c r="AU147" s="177" t="s">
        <v>82</v>
      </c>
      <c r="AY147" s="20" t="s">
        <v>129</v>
      </c>
      <c r="BE147" s="178">
        <f>IF(N147="základní",J147,0)</f>
        <v>0</v>
      </c>
      <c r="BF147" s="178">
        <f>IF(N147="snížená",J147,0)</f>
        <v>0</v>
      </c>
      <c r="BG147" s="178">
        <f>IF(N147="zákl. přenesená",J147,0)</f>
        <v>0</v>
      </c>
      <c r="BH147" s="178">
        <f>IF(N147="sníž. přenesená",J147,0)</f>
        <v>0</v>
      </c>
      <c r="BI147" s="178">
        <f>IF(N147="nulová",J147,0)</f>
        <v>0</v>
      </c>
      <c r="BJ147" s="20" t="s">
        <v>79</v>
      </c>
      <c r="BK147" s="178">
        <f>ROUND(I147*H147,2)</f>
        <v>0</v>
      </c>
      <c r="BL147" s="20" t="s">
        <v>85</v>
      </c>
      <c r="BM147" s="177" t="s">
        <v>713</v>
      </c>
    </row>
    <row r="148" s="2" customFormat="1">
      <c r="A148" s="39"/>
      <c r="B148" s="40"/>
      <c r="C148" s="39"/>
      <c r="D148" s="179" t="s">
        <v>138</v>
      </c>
      <c r="E148" s="39"/>
      <c r="F148" s="180" t="s">
        <v>249</v>
      </c>
      <c r="G148" s="39"/>
      <c r="H148" s="39"/>
      <c r="I148" s="181"/>
      <c r="J148" s="39"/>
      <c r="K148" s="39"/>
      <c r="L148" s="40"/>
      <c r="M148" s="182"/>
      <c r="N148" s="183"/>
      <c r="O148" s="73"/>
      <c r="P148" s="73"/>
      <c r="Q148" s="73"/>
      <c r="R148" s="73"/>
      <c r="S148" s="73"/>
      <c r="T148" s="74"/>
      <c r="U148" s="39"/>
      <c r="V148" s="39"/>
      <c r="W148" s="39"/>
      <c r="X148" s="39"/>
      <c r="Y148" s="39"/>
      <c r="Z148" s="39"/>
      <c r="AA148" s="39"/>
      <c r="AB148" s="39"/>
      <c r="AC148" s="39"/>
      <c r="AD148" s="39"/>
      <c r="AE148" s="39"/>
      <c r="AT148" s="20" t="s">
        <v>138</v>
      </c>
      <c r="AU148" s="20" t="s">
        <v>82</v>
      </c>
    </row>
    <row r="149" s="12" customFormat="1" ht="22.8" customHeight="1">
      <c r="A149" s="12"/>
      <c r="B149" s="152"/>
      <c r="C149" s="12"/>
      <c r="D149" s="153" t="s">
        <v>70</v>
      </c>
      <c r="E149" s="163" t="s">
        <v>250</v>
      </c>
      <c r="F149" s="163" t="s">
        <v>251</v>
      </c>
      <c r="G149" s="12"/>
      <c r="H149" s="12"/>
      <c r="I149" s="155"/>
      <c r="J149" s="164">
        <f>BK149</f>
        <v>0</v>
      </c>
      <c r="K149" s="12"/>
      <c r="L149" s="152"/>
      <c r="M149" s="157"/>
      <c r="N149" s="158"/>
      <c r="O149" s="158"/>
      <c r="P149" s="159">
        <f>SUM(P150:P164)</f>
        <v>0</v>
      </c>
      <c r="Q149" s="158"/>
      <c r="R149" s="159">
        <f>SUM(R150:R164)</f>
        <v>0</v>
      </c>
      <c r="S149" s="158"/>
      <c r="T149" s="160">
        <f>SUM(T150:T164)</f>
        <v>0</v>
      </c>
      <c r="U149" s="12"/>
      <c r="V149" s="12"/>
      <c r="W149" s="12"/>
      <c r="X149" s="12"/>
      <c r="Y149" s="12"/>
      <c r="Z149" s="12"/>
      <c r="AA149" s="12"/>
      <c r="AB149" s="12"/>
      <c r="AC149" s="12"/>
      <c r="AD149" s="12"/>
      <c r="AE149" s="12"/>
      <c r="AR149" s="153" t="s">
        <v>15</v>
      </c>
      <c r="AT149" s="161" t="s">
        <v>70</v>
      </c>
      <c r="AU149" s="161" t="s">
        <v>15</v>
      </c>
      <c r="AY149" s="153" t="s">
        <v>129</v>
      </c>
      <c r="BK149" s="162">
        <f>SUM(BK150:BK164)</f>
        <v>0</v>
      </c>
    </row>
    <row r="150" s="2" customFormat="1" ht="37.8" customHeight="1">
      <c r="A150" s="39"/>
      <c r="B150" s="165"/>
      <c r="C150" s="166" t="s">
        <v>263</v>
      </c>
      <c r="D150" s="166" t="s">
        <v>132</v>
      </c>
      <c r="E150" s="167" t="s">
        <v>253</v>
      </c>
      <c r="F150" s="168" t="s">
        <v>254</v>
      </c>
      <c r="G150" s="169" t="s">
        <v>255</v>
      </c>
      <c r="H150" s="170">
        <v>13.298</v>
      </c>
      <c r="I150" s="171"/>
      <c r="J150" s="172">
        <f>ROUND(I150*H150,2)</f>
        <v>0</v>
      </c>
      <c r="K150" s="168" t="s">
        <v>136</v>
      </c>
      <c r="L150" s="40"/>
      <c r="M150" s="173" t="s">
        <v>3</v>
      </c>
      <c r="N150" s="174" t="s">
        <v>43</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85</v>
      </c>
      <c r="AT150" s="177" t="s">
        <v>132</v>
      </c>
      <c r="AU150" s="177" t="s">
        <v>79</v>
      </c>
      <c r="AY150" s="20" t="s">
        <v>129</v>
      </c>
      <c r="BE150" s="178">
        <f>IF(N150="základní",J150,0)</f>
        <v>0</v>
      </c>
      <c r="BF150" s="178">
        <f>IF(N150="snížená",J150,0)</f>
        <v>0</v>
      </c>
      <c r="BG150" s="178">
        <f>IF(N150="zákl. přenesená",J150,0)</f>
        <v>0</v>
      </c>
      <c r="BH150" s="178">
        <f>IF(N150="sníž. přenesená",J150,0)</f>
        <v>0</v>
      </c>
      <c r="BI150" s="178">
        <f>IF(N150="nulová",J150,0)</f>
        <v>0</v>
      </c>
      <c r="BJ150" s="20" t="s">
        <v>79</v>
      </c>
      <c r="BK150" s="178">
        <f>ROUND(I150*H150,2)</f>
        <v>0</v>
      </c>
      <c r="BL150" s="20" t="s">
        <v>85</v>
      </c>
      <c r="BM150" s="177" t="s">
        <v>714</v>
      </c>
    </row>
    <row r="151" s="2" customFormat="1">
      <c r="A151" s="39"/>
      <c r="B151" s="40"/>
      <c r="C151" s="39"/>
      <c r="D151" s="179" t="s">
        <v>138</v>
      </c>
      <c r="E151" s="39"/>
      <c r="F151" s="180" t="s">
        <v>257</v>
      </c>
      <c r="G151" s="39"/>
      <c r="H151" s="39"/>
      <c r="I151" s="181"/>
      <c r="J151" s="39"/>
      <c r="K151" s="39"/>
      <c r="L151" s="40"/>
      <c r="M151" s="182"/>
      <c r="N151" s="183"/>
      <c r="O151" s="73"/>
      <c r="P151" s="73"/>
      <c r="Q151" s="73"/>
      <c r="R151" s="73"/>
      <c r="S151" s="73"/>
      <c r="T151" s="74"/>
      <c r="U151" s="39"/>
      <c r="V151" s="39"/>
      <c r="W151" s="39"/>
      <c r="X151" s="39"/>
      <c r="Y151" s="39"/>
      <c r="Z151" s="39"/>
      <c r="AA151" s="39"/>
      <c r="AB151" s="39"/>
      <c r="AC151" s="39"/>
      <c r="AD151" s="39"/>
      <c r="AE151" s="39"/>
      <c r="AT151" s="20" t="s">
        <v>138</v>
      </c>
      <c r="AU151" s="20" t="s">
        <v>79</v>
      </c>
    </row>
    <row r="152" s="2" customFormat="1" ht="33" customHeight="1">
      <c r="A152" s="39"/>
      <c r="B152" s="165"/>
      <c r="C152" s="166" t="s">
        <v>269</v>
      </c>
      <c r="D152" s="166" t="s">
        <v>132</v>
      </c>
      <c r="E152" s="167" t="s">
        <v>259</v>
      </c>
      <c r="F152" s="168" t="s">
        <v>260</v>
      </c>
      <c r="G152" s="169" t="s">
        <v>255</v>
      </c>
      <c r="H152" s="170">
        <v>13.298</v>
      </c>
      <c r="I152" s="171"/>
      <c r="J152" s="172">
        <f>ROUND(I152*H152,2)</f>
        <v>0</v>
      </c>
      <c r="K152" s="168" t="s">
        <v>136</v>
      </c>
      <c r="L152" s="40"/>
      <c r="M152" s="173" t="s">
        <v>3</v>
      </c>
      <c r="N152" s="174" t="s">
        <v>43</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85</v>
      </c>
      <c r="AT152" s="177" t="s">
        <v>132</v>
      </c>
      <c r="AU152" s="177" t="s">
        <v>79</v>
      </c>
      <c r="AY152" s="20" t="s">
        <v>129</v>
      </c>
      <c r="BE152" s="178">
        <f>IF(N152="základní",J152,0)</f>
        <v>0</v>
      </c>
      <c r="BF152" s="178">
        <f>IF(N152="snížená",J152,0)</f>
        <v>0</v>
      </c>
      <c r="BG152" s="178">
        <f>IF(N152="zákl. přenesená",J152,0)</f>
        <v>0</v>
      </c>
      <c r="BH152" s="178">
        <f>IF(N152="sníž. přenesená",J152,0)</f>
        <v>0</v>
      </c>
      <c r="BI152" s="178">
        <f>IF(N152="nulová",J152,0)</f>
        <v>0</v>
      </c>
      <c r="BJ152" s="20" t="s">
        <v>79</v>
      </c>
      <c r="BK152" s="178">
        <f>ROUND(I152*H152,2)</f>
        <v>0</v>
      </c>
      <c r="BL152" s="20" t="s">
        <v>85</v>
      </c>
      <c r="BM152" s="177" t="s">
        <v>715</v>
      </c>
    </row>
    <row r="153" s="2" customFormat="1">
      <c r="A153" s="39"/>
      <c r="B153" s="40"/>
      <c r="C153" s="39"/>
      <c r="D153" s="179" t="s">
        <v>138</v>
      </c>
      <c r="E153" s="39"/>
      <c r="F153" s="180" t="s">
        <v>262</v>
      </c>
      <c r="G153" s="39"/>
      <c r="H153" s="39"/>
      <c r="I153" s="181"/>
      <c r="J153" s="39"/>
      <c r="K153" s="39"/>
      <c r="L153" s="40"/>
      <c r="M153" s="182"/>
      <c r="N153" s="183"/>
      <c r="O153" s="73"/>
      <c r="P153" s="73"/>
      <c r="Q153" s="73"/>
      <c r="R153" s="73"/>
      <c r="S153" s="73"/>
      <c r="T153" s="74"/>
      <c r="U153" s="39"/>
      <c r="V153" s="39"/>
      <c r="W153" s="39"/>
      <c r="X153" s="39"/>
      <c r="Y153" s="39"/>
      <c r="Z153" s="39"/>
      <c r="AA153" s="39"/>
      <c r="AB153" s="39"/>
      <c r="AC153" s="39"/>
      <c r="AD153" s="39"/>
      <c r="AE153" s="39"/>
      <c r="AT153" s="20" t="s">
        <v>138</v>
      </c>
      <c r="AU153" s="20" t="s">
        <v>79</v>
      </c>
    </row>
    <row r="154" s="2" customFormat="1" ht="44.25" customHeight="1">
      <c r="A154" s="39"/>
      <c r="B154" s="165"/>
      <c r="C154" s="166" t="s">
        <v>274</v>
      </c>
      <c r="D154" s="166" t="s">
        <v>132</v>
      </c>
      <c r="E154" s="167" t="s">
        <v>264</v>
      </c>
      <c r="F154" s="168" t="s">
        <v>265</v>
      </c>
      <c r="G154" s="169" t="s">
        <v>255</v>
      </c>
      <c r="H154" s="170">
        <v>199.47</v>
      </c>
      <c r="I154" s="171"/>
      <c r="J154" s="172">
        <f>ROUND(I154*H154,2)</f>
        <v>0</v>
      </c>
      <c r="K154" s="168" t="s">
        <v>136</v>
      </c>
      <c r="L154" s="40"/>
      <c r="M154" s="173" t="s">
        <v>3</v>
      </c>
      <c r="N154" s="174" t="s">
        <v>43</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85</v>
      </c>
      <c r="AT154" s="177" t="s">
        <v>132</v>
      </c>
      <c r="AU154" s="177" t="s">
        <v>79</v>
      </c>
      <c r="AY154" s="20" t="s">
        <v>129</v>
      </c>
      <c r="BE154" s="178">
        <f>IF(N154="základní",J154,0)</f>
        <v>0</v>
      </c>
      <c r="BF154" s="178">
        <f>IF(N154="snížená",J154,0)</f>
        <v>0</v>
      </c>
      <c r="BG154" s="178">
        <f>IF(N154="zákl. přenesená",J154,0)</f>
        <v>0</v>
      </c>
      <c r="BH154" s="178">
        <f>IF(N154="sníž. přenesená",J154,0)</f>
        <v>0</v>
      </c>
      <c r="BI154" s="178">
        <f>IF(N154="nulová",J154,0)</f>
        <v>0</v>
      </c>
      <c r="BJ154" s="20" t="s">
        <v>79</v>
      </c>
      <c r="BK154" s="178">
        <f>ROUND(I154*H154,2)</f>
        <v>0</v>
      </c>
      <c r="BL154" s="20" t="s">
        <v>85</v>
      </c>
      <c r="BM154" s="177" t="s">
        <v>716</v>
      </c>
    </row>
    <row r="155" s="2" customFormat="1">
      <c r="A155" s="39"/>
      <c r="B155" s="40"/>
      <c r="C155" s="39"/>
      <c r="D155" s="179" t="s">
        <v>138</v>
      </c>
      <c r="E155" s="39"/>
      <c r="F155" s="180" t="s">
        <v>267</v>
      </c>
      <c r="G155" s="39"/>
      <c r="H155" s="39"/>
      <c r="I155" s="181"/>
      <c r="J155" s="39"/>
      <c r="K155" s="39"/>
      <c r="L155" s="40"/>
      <c r="M155" s="182"/>
      <c r="N155" s="183"/>
      <c r="O155" s="73"/>
      <c r="P155" s="73"/>
      <c r="Q155" s="73"/>
      <c r="R155" s="73"/>
      <c r="S155" s="73"/>
      <c r="T155" s="74"/>
      <c r="U155" s="39"/>
      <c r="V155" s="39"/>
      <c r="W155" s="39"/>
      <c r="X155" s="39"/>
      <c r="Y155" s="39"/>
      <c r="Z155" s="39"/>
      <c r="AA155" s="39"/>
      <c r="AB155" s="39"/>
      <c r="AC155" s="39"/>
      <c r="AD155" s="39"/>
      <c r="AE155" s="39"/>
      <c r="AT155" s="20" t="s">
        <v>138</v>
      </c>
      <c r="AU155" s="20" t="s">
        <v>79</v>
      </c>
    </row>
    <row r="156" s="14" customFormat="1">
      <c r="A156" s="14"/>
      <c r="B156" s="192"/>
      <c r="C156" s="14"/>
      <c r="D156" s="185" t="s">
        <v>144</v>
      </c>
      <c r="E156" s="14"/>
      <c r="F156" s="194" t="s">
        <v>717</v>
      </c>
      <c r="G156" s="14"/>
      <c r="H156" s="195">
        <v>199.47</v>
      </c>
      <c r="I156" s="196"/>
      <c r="J156" s="14"/>
      <c r="K156" s="14"/>
      <c r="L156" s="192"/>
      <c r="M156" s="197"/>
      <c r="N156" s="198"/>
      <c r="O156" s="198"/>
      <c r="P156" s="198"/>
      <c r="Q156" s="198"/>
      <c r="R156" s="198"/>
      <c r="S156" s="198"/>
      <c r="T156" s="199"/>
      <c r="U156" s="14"/>
      <c r="V156" s="14"/>
      <c r="W156" s="14"/>
      <c r="X156" s="14"/>
      <c r="Y156" s="14"/>
      <c r="Z156" s="14"/>
      <c r="AA156" s="14"/>
      <c r="AB156" s="14"/>
      <c r="AC156" s="14"/>
      <c r="AD156" s="14"/>
      <c r="AE156" s="14"/>
      <c r="AT156" s="193" t="s">
        <v>144</v>
      </c>
      <c r="AU156" s="193" t="s">
        <v>79</v>
      </c>
      <c r="AV156" s="14" t="s">
        <v>79</v>
      </c>
      <c r="AW156" s="14" t="s">
        <v>4</v>
      </c>
      <c r="AX156" s="14" t="s">
        <v>15</v>
      </c>
      <c r="AY156" s="193" t="s">
        <v>129</v>
      </c>
    </row>
    <row r="157" s="2" customFormat="1" ht="44.25" customHeight="1">
      <c r="A157" s="39"/>
      <c r="B157" s="165"/>
      <c r="C157" s="166" t="s">
        <v>279</v>
      </c>
      <c r="D157" s="166" t="s">
        <v>132</v>
      </c>
      <c r="E157" s="167" t="s">
        <v>270</v>
      </c>
      <c r="F157" s="168" t="s">
        <v>271</v>
      </c>
      <c r="G157" s="169" t="s">
        <v>255</v>
      </c>
      <c r="H157" s="170">
        <v>0.050999999999999997</v>
      </c>
      <c r="I157" s="171"/>
      <c r="J157" s="172">
        <f>ROUND(I157*H157,2)</f>
        <v>0</v>
      </c>
      <c r="K157" s="168" t="s">
        <v>136</v>
      </c>
      <c r="L157" s="40"/>
      <c r="M157" s="173" t="s">
        <v>3</v>
      </c>
      <c r="N157" s="174" t="s">
        <v>43</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85</v>
      </c>
      <c r="AT157" s="177" t="s">
        <v>132</v>
      </c>
      <c r="AU157" s="177" t="s">
        <v>79</v>
      </c>
      <c r="AY157" s="20" t="s">
        <v>129</v>
      </c>
      <c r="BE157" s="178">
        <f>IF(N157="základní",J157,0)</f>
        <v>0</v>
      </c>
      <c r="BF157" s="178">
        <f>IF(N157="snížená",J157,0)</f>
        <v>0</v>
      </c>
      <c r="BG157" s="178">
        <f>IF(N157="zákl. přenesená",J157,0)</f>
        <v>0</v>
      </c>
      <c r="BH157" s="178">
        <f>IF(N157="sníž. přenesená",J157,0)</f>
        <v>0</v>
      </c>
      <c r="BI157" s="178">
        <f>IF(N157="nulová",J157,0)</f>
        <v>0</v>
      </c>
      <c r="BJ157" s="20" t="s">
        <v>79</v>
      </c>
      <c r="BK157" s="178">
        <f>ROUND(I157*H157,2)</f>
        <v>0</v>
      </c>
      <c r="BL157" s="20" t="s">
        <v>85</v>
      </c>
      <c r="BM157" s="177" t="s">
        <v>718</v>
      </c>
    </row>
    <row r="158" s="2" customFormat="1">
      <c r="A158" s="39"/>
      <c r="B158" s="40"/>
      <c r="C158" s="39"/>
      <c r="D158" s="179" t="s">
        <v>138</v>
      </c>
      <c r="E158" s="39"/>
      <c r="F158" s="180" t="s">
        <v>273</v>
      </c>
      <c r="G158" s="39"/>
      <c r="H158" s="39"/>
      <c r="I158" s="181"/>
      <c r="J158" s="39"/>
      <c r="K158" s="39"/>
      <c r="L158" s="40"/>
      <c r="M158" s="182"/>
      <c r="N158" s="183"/>
      <c r="O158" s="73"/>
      <c r="P158" s="73"/>
      <c r="Q158" s="73"/>
      <c r="R158" s="73"/>
      <c r="S158" s="73"/>
      <c r="T158" s="74"/>
      <c r="U158" s="39"/>
      <c r="V158" s="39"/>
      <c r="W158" s="39"/>
      <c r="X158" s="39"/>
      <c r="Y158" s="39"/>
      <c r="Z158" s="39"/>
      <c r="AA158" s="39"/>
      <c r="AB158" s="39"/>
      <c r="AC158" s="39"/>
      <c r="AD158" s="39"/>
      <c r="AE158" s="39"/>
      <c r="AT158" s="20" t="s">
        <v>138</v>
      </c>
      <c r="AU158" s="20" t="s">
        <v>79</v>
      </c>
    </row>
    <row r="159" s="2" customFormat="1" ht="37.8" customHeight="1">
      <c r="A159" s="39"/>
      <c r="B159" s="165"/>
      <c r="C159" s="166" t="s">
        <v>284</v>
      </c>
      <c r="D159" s="166" t="s">
        <v>132</v>
      </c>
      <c r="E159" s="167" t="s">
        <v>275</v>
      </c>
      <c r="F159" s="168" t="s">
        <v>276</v>
      </c>
      <c r="G159" s="169" t="s">
        <v>255</v>
      </c>
      <c r="H159" s="170">
        <v>1.76</v>
      </c>
      <c r="I159" s="171"/>
      <c r="J159" s="172">
        <f>ROUND(I159*H159,2)</f>
        <v>0</v>
      </c>
      <c r="K159" s="168" t="s">
        <v>136</v>
      </c>
      <c r="L159" s="40"/>
      <c r="M159" s="173" t="s">
        <v>3</v>
      </c>
      <c r="N159" s="174" t="s">
        <v>43</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85</v>
      </c>
      <c r="AT159" s="177" t="s">
        <v>132</v>
      </c>
      <c r="AU159" s="177" t="s">
        <v>79</v>
      </c>
      <c r="AY159" s="20" t="s">
        <v>129</v>
      </c>
      <c r="BE159" s="178">
        <f>IF(N159="základní",J159,0)</f>
        <v>0</v>
      </c>
      <c r="BF159" s="178">
        <f>IF(N159="snížená",J159,0)</f>
        <v>0</v>
      </c>
      <c r="BG159" s="178">
        <f>IF(N159="zákl. přenesená",J159,0)</f>
        <v>0</v>
      </c>
      <c r="BH159" s="178">
        <f>IF(N159="sníž. přenesená",J159,0)</f>
        <v>0</v>
      </c>
      <c r="BI159" s="178">
        <f>IF(N159="nulová",J159,0)</f>
        <v>0</v>
      </c>
      <c r="BJ159" s="20" t="s">
        <v>79</v>
      </c>
      <c r="BK159" s="178">
        <f>ROUND(I159*H159,2)</f>
        <v>0</v>
      </c>
      <c r="BL159" s="20" t="s">
        <v>85</v>
      </c>
      <c r="BM159" s="177" t="s">
        <v>719</v>
      </c>
    </row>
    <row r="160" s="2" customFormat="1">
      <c r="A160" s="39"/>
      <c r="B160" s="40"/>
      <c r="C160" s="39"/>
      <c r="D160" s="179" t="s">
        <v>138</v>
      </c>
      <c r="E160" s="39"/>
      <c r="F160" s="180" t="s">
        <v>278</v>
      </c>
      <c r="G160" s="39"/>
      <c r="H160" s="39"/>
      <c r="I160" s="181"/>
      <c r="J160" s="39"/>
      <c r="K160" s="39"/>
      <c r="L160" s="40"/>
      <c r="M160" s="182"/>
      <c r="N160" s="183"/>
      <c r="O160" s="73"/>
      <c r="P160" s="73"/>
      <c r="Q160" s="73"/>
      <c r="R160" s="73"/>
      <c r="S160" s="73"/>
      <c r="T160" s="74"/>
      <c r="U160" s="39"/>
      <c r="V160" s="39"/>
      <c r="W160" s="39"/>
      <c r="X160" s="39"/>
      <c r="Y160" s="39"/>
      <c r="Z160" s="39"/>
      <c r="AA160" s="39"/>
      <c r="AB160" s="39"/>
      <c r="AC160" s="39"/>
      <c r="AD160" s="39"/>
      <c r="AE160" s="39"/>
      <c r="AT160" s="20" t="s">
        <v>138</v>
      </c>
      <c r="AU160" s="20" t="s">
        <v>79</v>
      </c>
    </row>
    <row r="161" s="2" customFormat="1" ht="44.25" customHeight="1">
      <c r="A161" s="39"/>
      <c r="B161" s="165"/>
      <c r="C161" s="166" t="s">
        <v>291</v>
      </c>
      <c r="D161" s="166" t="s">
        <v>132</v>
      </c>
      <c r="E161" s="167" t="s">
        <v>280</v>
      </c>
      <c r="F161" s="168" t="s">
        <v>281</v>
      </c>
      <c r="G161" s="169" t="s">
        <v>255</v>
      </c>
      <c r="H161" s="170">
        <v>1.0880000000000001</v>
      </c>
      <c r="I161" s="171"/>
      <c r="J161" s="172">
        <f>ROUND(I161*H161,2)</f>
        <v>0</v>
      </c>
      <c r="K161" s="168" t="s">
        <v>136</v>
      </c>
      <c r="L161" s="40"/>
      <c r="M161" s="173" t="s">
        <v>3</v>
      </c>
      <c r="N161" s="174" t="s">
        <v>43</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85</v>
      </c>
      <c r="AT161" s="177" t="s">
        <v>132</v>
      </c>
      <c r="AU161" s="177" t="s">
        <v>79</v>
      </c>
      <c r="AY161" s="20" t="s">
        <v>129</v>
      </c>
      <c r="BE161" s="178">
        <f>IF(N161="základní",J161,0)</f>
        <v>0</v>
      </c>
      <c r="BF161" s="178">
        <f>IF(N161="snížená",J161,0)</f>
        <v>0</v>
      </c>
      <c r="BG161" s="178">
        <f>IF(N161="zákl. přenesená",J161,0)</f>
        <v>0</v>
      </c>
      <c r="BH161" s="178">
        <f>IF(N161="sníž. přenesená",J161,0)</f>
        <v>0</v>
      </c>
      <c r="BI161" s="178">
        <f>IF(N161="nulová",J161,0)</f>
        <v>0</v>
      </c>
      <c r="BJ161" s="20" t="s">
        <v>79</v>
      </c>
      <c r="BK161" s="178">
        <f>ROUND(I161*H161,2)</f>
        <v>0</v>
      </c>
      <c r="BL161" s="20" t="s">
        <v>85</v>
      </c>
      <c r="BM161" s="177" t="s">
        <v>720</v>
      </c>
    </row>
    <row r="162" s="2" customFormat="1">
      <c r="A162" s="39"/>
      <c r="B162" s="40"/>
      <c r="C162" s="39"/>
      <c r="D162" s="179" t="s">
        <v>138</v>
      </c>
      <c r="E162" s="39"/>
      <c r="F162" s="180" t="s">
        <v>283</v>
      </c>
      <c r="G162" s="39"/>
      <c r="H162" s="39"/>
      <c r="I162" s="181"/>
      <c r="J162" s="39"/>
      <c r="K162" s="39"/>
      <c r="L162" s="40"/>
      <c r="M162" s="182"/>
      <c r="N162" s="183"/>
      <c r="O162" s="73"/>
      <c r="P162" s="73"/>
      <c r="Q162" s="73"/>
      <c r="R162" s="73"/>
      <c r="S162" s="73"/>
      <c r="T162" s="74"/>
      <c r="U162" s="39"/>
      <c r="V162" s="39"/>
      <c r="W162" s="39"/>
      <c r="X162" s="39"/>
      <c r="Y162" s="39"/>
      <c r="Z162" s="39"/>
      <c r="AA162" s="39"/>
      <c r="AB162" s="39"/>
      <c r="AC162" s="39"/>
      <c r="AD162" s="39"/>
      <c r="AE162" s="39"/>
      <c r="AT162" s="20" t="s">
        <v>138</v>
      </c>
      <c r="AU162" s="20" t="s">
        <v>79</v>
      </c>
    </row>
    <row r="163" s="2" customFormat="1" ht="44.25" customHeight="1">
      <c r="A163" s="39"/>
      <c r="B163" s="165"/>
      <c r="C163" s="166" t="s">
        <v>300</v>
      </c>
      <c r="D163" s="166" t="s">
        <v>132</v>
      </c>
      <c r="E163" s="167" t="s">
        <v>285</v>
      </c>
      <c r="F163" s="168" t="s">
        <v>286</v>
      </c>
      <c r="G163" s="169" t="s">
        <v>255</v>
      </c>
      <c r="H163" s="170">
        <v>10.398</v>
      </c>
      <c r="I163" s="171"/>
      <c r="J163" s="172">
        <f>ROUND(I163*H163,2)</f>
        <v>0</v>
      </c>
      <c r="K163" s="168" t="s">
        <v>136</v>
      </c>
      <c r="L163" s="40"/>
      <c r="M163" s="173" t="s">
        <v>3</v>
      </c>
      <c r="N163" s="174" t="s">
        <v>43</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85</v>
      </c>
      <c r="AT163" s="177" t="s">
        <v>132</v>
      </c>
      <c r="AU163" s="177" t="s">
        <v>79</v>
      </c>
      <c r="AY163" s="20" t="s">
        <v>129</v>
      </c>
      <c r="BE163" s="178">
        <f>IF(N163="základní",J163,0)</f>
        <v>0</v>
      </c>
      <c r="BF163" s="178">
        <f>IF(N163="snížená",J163,0)</f>
        <v>0</v>
      </c>
      <c r="BG163" s="178">
        <f>IF(N163="zákl. přenesená",J163,0)</f>
        <v>0</v>
      </c>
      <c r="BH163" s="178">
        <f>IF(N163="sníž. přenesená",J163,0)</f>
        <v>0</v>
      </c>
      <c r="BI163" s="178">
        <f>IF(N163="nulová",J163,0)</f>
        <v>0</v>
      </c>
      <c r="BJ163" s="20" t="s">
        <v>79</v>
      </c>
      <c r="BK163" s="178">
        <f>ROUND(I163*H163,2)</f>
        <v>0</v>
      </c>
      <c r="BL163" s="20" t="s">
        <v>85</v>
      </c>
      <c r="BM163" s="177" t="s">
        <v>721</v>
      </c>
    </row>
    <row r="164" s="2" customFormat="1">
      <c r="A164" s="39"/>
      <c r="B164" s="40"/>
      <c r="C164" s="39"/>
      <c r="D164" s="179" t="s">
        <v>138</v>
      </c>
      <c r="E164" s="39"/>
      <c r="F164" s="180" t="s">
        <v>288</v>
      </c>
      <c r="G164" s="39"/>
      <c r="H164" s="39"/>
      <c r="I164" s="181"/>
      <c r="J164" s="39"/>
      <c r="K164" s="39"/>
      <c r="L164" s="40"/>
      <c r="M164" s="182"/>
      <c r="N164" s="183"/>
      <c r="O164" s="73"/>
      <c r="P164" s="73"/>
      <c r="Q164" s="73"/>
      <c r="R164" s="73"/>
      <c r="S164" s="73"/>
      <c r="T164" s="74"/>
      <c r="U164" s="39"/>
      <c r="V164" s="39"/>
      <c r="W164" s="39"/>
      <c r="X164" s="39"/>
      <c r="Y164" s="39"/>
      <c r="Z164" s="39"/>
      <c r="AA164" s="39"/>
      <c r="AB164" s="39"/>
      <c r="AC164" s="39"/>
      <c r="AD164" s="39"/>
      <c r="AE164" s="39"/>
      <c r="AT164" s="20" t="s">
        <v>138</v>
      </c>
      <c r="AU164" s="20" t="s">
        <v>79</v>
      </c>
    </row>
    <row r="165" s="12" customFormat="1" ht="22.8" customHeight="1">
      <c r="A165" s="12"/>
      <c r="B165" s="152"/>
      <c r="C165" s="12"/>
      <c r="D165" s="153" t="s">
        <v>70</v>
      </c>
      <c r="E165" s="163" t="s">
        <v>289</v>
      </c>
      <c r="F165" s="163" t="s">
        <v>290</v>
      </c>
      <c r="G165" s="12"/>
      <c r="H165" s="12"/>
      <c r="I165" s="155"/>
      <c r="J165" s="164">
        <f>BK165</f>
        <v>0</v>
      </c>
      <c r="K165" s="12"/>
      <c r="L165" s="152"/>
      <c r="M165" s="157"/>
      <c r="N165" s="158"/>
      <c r="O165" s="158"/>
      <c r="P165" s="159">
        <f>SUM(P166:P167)</f>
        <v>0</v>
      </c>
      <c r="Q165" s="158"/>
      <c r="R165" s="159">
        <f>SUM(R166:R167)</f>
        <v>0</v>
      </c>
      <c r="S165" s="158"/>
      <c r="T165" s="160">
        <f>SUM(T166:T167)</f>
        <v>0</v>
      </c>
      <c r="U165" s="12"/>
      <c r="V165" s="12"/>
      <c r="W165" s="12"/>
      <c r="X165" s="12"/>
      <c r="Y165" s="12"/>
      <c r="Z165" s="12"/>
      <c r="AA165" s="12"/>
      <c r="AB165" s="12"/>
      <c r="AC165" s="12"/>
      <c r="AD165" s="12"/>
      <c r="AE165" s="12"/>
      <c r="AR165" s="153" t="s">
        <v>15</v>
      </c>
      <c r="AT165" s="161" t="s">
        <v>70</v>
      </c>
      <c r="AU165" s="161" t="s">
        <v>15</v>
      </c>
      <c r="AY165" s="153" t="s">
        <v>129</v>
      </c>
      <c r="BK165" s="162">
        <f>SUM(BK166:BK167)</f>
        <v>0</v>
      </c>
    </row>
    <row r="166" s="2" customFormat="1" ht="55.5" customHeight="1">
      <c r="A166" s="39"/>
      <c r="B166" s="165"/>
      <c r="C166" s="166" t="s">
        <v>320</v>
      </c>
      <c r="D166" s="166" t="s">
        <v>132</v>
      </c>
      <c r="E166" s="167" t="s">
        <v>292</v>
      </c>
      <c r="F166" s="168" t="s">
        <v>293</v>
      </c>
      <c r="G166" s="169" t="s">
        <v>255</v>
      </c>
      <c r="H166" s="170">
        <v>0.050000000000000003</v>
      </c>
      <c r="I166" s="171"/>
      <c r="J166" s="172">
        <f>ROUND(I166*H166,2)</f>
        <v>0</v>
      </c>
      <c r="K166" s="168" t="s">
        <v>136</v>
      </c>
      <c r="L166" s="40"/>
      <c r="M166" s="173" t="s">
        <v>3</v>
      </c>
      <c r="N166" s="174" t="s">
        <v>43</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85</v>
      </c>
      <c r="AT166" s="177" t="s">
        <v>132</v>
      </c>
      <c r="AU166" s="177" t="s">
        <v>79</v>
      </c>
      <c r="AY166" s="20" t="s">
        <v>129</v>
      </c>
      <c r="BE166" s="178">
        <f>IF(N166="základní",J166,0)</f>
        <v>0</v>
      </c>
      <c r="BF166" s="178">
        <f>IF(N166="snížená",J166,0)</f>
        <v>0</v>
      </c>
      <c r="BG166" s="178">
        <f>IF(N166="zákl. přenesená",J166,0)</f>
        <v>0</v>
      </c>
      <c r="BH166" s="178">
        <f>IF(N166="sníž. přenesená",J166,0)</f>
        <v>0</v>
      </c>
      <c r="BI166" s="178">
        <f>IF(N166="nulová",J166,0)</f>
        <v>0</v>
      </c>
      <c r="BJ166" s="20" t="s">
        <v>79</v>
      </c>
      <c r="BK166" s="178">
        <f>ROUND(I166*H166,2)</f>
        <v>0</v>
      </c>
      <c r="BL166" s="20" t="s">
        <v>85</v>
      </c>
      <c r="BM166" s="177" t="s">
        <v>722</v>
      </c>
    </row>
    <row r="167" s="2" customFormat="1">
      <c r="A167" s="39"/>
      <c r="B167" s="40"/>
      <c r="C167" s="39"/>
      <c r="D167" s="179" t="s">
        <v>138</v>
      </c>
      <c r="E167" s="39"/>
      <c r="F167" s="180" t="s">
        <v>295</v>
      </c>
      <c r="G167" s="39"/>
      <c r="H167" s="39"/>
      <c r="I167" s="181"/>
      <c r="J167" s="39"/>
      <c r="K167" s="39"/>
      <c r="L167" s="40"/>
      <c r="M167" s="182"/>
      <c r="N167" s="183"/>
      <c r="O167" s="73"/>
      <c r="P167" s="73"/>
      <c r="Q167" s="73"/>
      <c r="R167" s="73"/>
      <c r="S167" s="73"/>
      <c r="T167" s="74"/>
      <c r="U167" s="39"/>
      <c r="V167" s="39"/>
      <c r="W167" s="39"/>
      <c r="X167" s="39"/>
      <c r="Y167" s="39"/>
      <c r="Z167" s="39"/>
      <c r="AA167" s="39"/>
      <c r="AB167" s="39"/>
      <c r="AC167" s="39"/>
      <c r="AD167" s="39"/>
      <c r="AE167" s="39"/>
      <c r="AT167" s="20" t="s">
        <v>138</v>
      </c>
      <c r="AU167" s="20" t="s">
        <v>79</v>
      </c>
    </row>
    <row r="168" s="12" customFormat="1" ht="25.92" customHeight="1">
      <c r="A168" s="12"/>
      <c r="B168" s="152"/>
      <c r="C168" s="12"/>
      <c r="D168" s="153" t="s">
        <v>70</v>
      </c>
      <c r="E168" s="154" t="s">
        <v>296</v>
      </c>
      <c r="F168" s="154" t="s">
        <v>297</v>
      </c>
      <c r="G168" s="12"/>
      <c r="H168" s="12"/>
      <c r="I168" s="155"/>
      <c r="J168" s="156">
        <f>BK168</f>
        <v>0</v>
      </c>
      <c r="K168" s="12"/>
      <c r="L168" s="152"/>
      <c r="M168" s="157"/>
      <c r="N168" s="158"/>
      <c r="O168" s="158"/>
      <c r="P168" s="159">
        <f>P169+P325+P387+P391+P420+P433</f>
        <v>0</v>
      </c>
      <c r="Q168" s="158"/>
      <c r="R168" s="159">
        <f>R169+R325+R387+R391+R420+R433</f>
        <v>3.7739653799999999</v>
      </c>
      <c r="S168" s="158"/>
      <c r="T168" s="160">
        <f>T169+T325+T387+T391+T420+T433</f>
        <v>13.2455</v>
      </c>
      <c r="U168" s="12"/>
      <c r="V168" s="12"/>
      <c r="W168" s="12"/>
      <c r="X168" s="12"/>
      <c r="Y168" s="12"/>
      <c r="Z168" s="12"/>
      <c r="AA168" s="12"/>
      <c r="AB168" s="12"/>
      <c r="AC168" s="12"/>
      <c r="AD168" s="12"/>
      <c r="AE168" s="12"/>
      <c r="AR168" s="153" t="s">
        <v>79</v>
      </c>
      <c r="AT168" s="161" t="s">
        <v>70</v>
      </c>
      <c r="AU168" s="161" t="s">
        <v>71</v>
      </c>
      <c r="AY168" s="153" t="s">
        <v>129</v>
      </c>
      <c r="BK168" s="162">
        <f>BK169+BK325+BK387+BK391+BK420+BK433</f>
        <v>0</v>
      </c>
    </row>
    <row r="169" s="12" customFormat="1" ht="22.8" customHeight="1">
      <c r="A169" s="12"/>
      <c r="B169" s="152"/>
      <c r="C169" s="12"/>
      <c r="D169" s="153" t="s">
        <v>70</v>
      </c>
      <c r="E169" s="163" t="s">
        <v>298</v>
      </c>
      <c r="F169" s="163" t="s">
        <v>299</v>
      </c>
      <c r="G169" s="12"/>
      <c r="H169" s="12"/>
      <c r="I169" s="155"/>
      <c r="J169" s="164">
        <f>BK169</f>
        <v>0</v>
      </c>
      <c r="K169" s="12"/>
      <c r="L169" s="152"/>
      <c r="M169" s="157"/>
      <c r="N169" s="158"/>
      <c r="O169" s="158"/>
      <c r="P169" s="159">
        <f>SUM(P170:P324)</f>
        <v>0</v>
      </c>
      <c r="Q169" s="158"/>
      <c r="R169" s="159">
        <f>SUM(R170:R324)</f>
        <v>0.54593612000000002</v>
      </c>
      <c r="S169" s="158"/>
      <c r="T169" s="160">
        <f>SUM(T170:T324)</f>
        <v>1.0880000000000001</v>
      </c>
      <c r="U169" s="12"/>
      <c r="V169" s="12"/>
      <c r="W169" s="12"/>
      <c r="X169" s="12"/>
      <c r="Y169" s="12"/>
      <c r="Z169" s="12"/>
      <c r="AA169" s="12"/>
      <c r="AB169" s="12"/>
      <c r="AC169" s="12"/>
      <c r="AD169" s="12"/>
      <c r="AE169" s="12"/>
      <c r="AR169" s="153" t="s">
        <v>79</v>
      </c>
      <c r="AT169" s="161" t="s">
        <v>70</v>
      </c>
      <c r="AU169" s="161" t="s">
        <v>15</v>
      </c>
      <c r="AY169" s="153" t="s">
        <v>129</v>
      </c>
      <c r="BK169" s="162">
        <f>SUM(BK170:BK324)</f>
        <v>0</v>
      </c>
    </row>
    <row r="170" s="2" customFormat="1" ht="49.05" customHeight="1">
      <c r="A170" s="39"/>
      <c r="B170" s="165"/>
      <c r="C170" s="166" t="s">
        <v>425</v>
      </c>
      <c r="D170" s="166" t="s">
        <v>132</v>
      </c>
      <c r="E170" s="167" t="s">
        <v>301</v>
      </c>
      <c r="F170" s="168" t="s">
        <v>302</v>
      </c>
      <c r="G170" s="169" t="s">
        <v>135</v>
      </c>
      <c r="H170" s="170">
        <v>160</v>
      </c>
      <c r="I170" s="171"/>
      <c r="J170" s="172">
        <f>ROUND(I170*H170,2)</f>
        <v>0</v>
      </c>
      <c r="K170" s="168" t="s">
        <v>136</v>
      </c>
      <c r="L170" s="40"/>
      <c r="M170" s="173" t="s">
        <v>3</v>
      </c>
      <c r="N170" s="174" t="s">
        <v>43</v>
      </c>
      <c r="O170" s="73"/>
      <c r="P170" s="175">
        <f>O170*H170</f>
        <v>0</v>
      </c>
      <c r="Q170" s="175">
        <v>0</v>
      </c>
      <c r="R170" s="175">
        <f>Q170*H170</f>
        <v>0</v>
      </c>
      <c r="S170" s="175">
        <v>0.0035999999999999999</v>
      </c>
      <c r="T170" s="176">
        <f>S170*H170</f>
        <v>0.57599999999999996</v>
      </c>
      <c r="U170" s="39"/>
      <c r="V170" s="39"/>
      <c r="W170" s="39"/>
      <c r="X170" s="39"/>
      <c r="Y170" s="39"/>
      <c r="Z170" s="39"/>
      <c r="AA170" s="39"/>
      <c r="AB170" s="39"/>
      <c r="AC170" s="39"/>
      <c r="AD170" s="39"/>
      <c r="AE170" s="39"/>
      <c r="AR170" s="177" t="s">
        <v>219</v>
      </c>
      <c r="AT170" s="177" t="s">
        <v>132</v>
      </c>
      <c r="AU170" s="177" t="s">
        <v>79</v>
      </c>
      <c r="AY170" s="20" t="s">
        <v>129</v>
      </c>
      <c r="BE170" s="178">
        <f>IF(N170="základní",J170,0)</f>
        <v>0</v>
      </c>
      <c r="BF170" s="178">
        <f>IF(N170="snížená",J170,0)</f>
        <v>0</v>
      </c>
      <c r="BG170" s="178">
        <f>IF(N170="zákl. přenesená",J170,0)</f>
        <v>0</v>
      </c>
      <c r="BH170" s="178">
        <f>IF(N170="sníž. přenesená",J170,0)</f>
        <v>0</v>
      </c>
      <c r="BI170" s="178">
        <f>IF(N170="nulová",J170,0)</f>
        <v>0</v>
      </c>
      <c r="BJ170" s="20" t="s">
        <v>79</v>
      </c>
      <c r="BK170" s="178">
        <f>ROUND(I170*H170,2)</f>
        <v>0</v>
      </c>
      <c r="BL170" s="20" t="s">
        <v>219</v>
      </c>
      <c r="BM170" s="177" t="s">
        <v>723</v>
      </c>
    </row>
    <row r="171" s="2" customFormat="1">
      <c r="A171" s="39"/>
      <c r="B171" s="40"/>
      <c r="C171" s="39"/>
      <c r="D171" s="179" t="s">
        <v>138</v>
      </c>
      <c r="E171" s="39"/>
      <c r="F171" s="180" t="s">
        <v>304</v>
      </c>
      <c r="G171" s="39"/>
      <c r="H171" s="39"/>
      <c r="I171" s="181"/>
      <c r="J171" s="39"/>
      <c r="K171" s="39"/>
      <c r="L171" s="40"/>
      <c r="M171" s="182"/>
      <c r="N171" s="183"/>
      <c r="O171" s="73"/>
      <c r="P171" s="73"/>
      <c r="Q171" s="73"/>
      <c r="R171" s="73"/>
      <c r="S171" s="73"/>
      <c r="T171" s="74"/>
      <c r="U171" s="39"/>
      <c r="V171" s="39"/>
      <c r="W171" s="39"/>
      <c r="X171" s="39"/>
      <c r="Y171" s="39"/>
      <c r="Z171" s="39"/>
      <c r="AA171" s="39"/>
      <c r="AB171" s="39"/>
      <c r="AC171" s="39"/>
      <c r="AD171" s="39"/>
      <c r="AE171" s="39"/>
      <c r="AT171" s="20" t="s">
        <v>138</v>
      </c>
      <c r="AU171" s="20" t="s">
        <v>79</v>
      </c>
    </row>
    <row r="172" s="13" customFormat="1">
      <c r="A172" s="13"/>
      <c r="B172" s="184"/>
      <c r="C172" s="13"/>
      <c r="D172" s="185" t="s">
        <v>144</v>
      </c>
      <c r="E172" s="186" t="s">
        <v>3</v>
      </c>
      <c r="F172" s="187" t="s">
        <v>305</v>
      </c>
      <c r="G172" s="13"/>
      <c r="H172" s="186" t="s">
        <v>3</v>
      </c>
      <c r="I172" s="188"/>
      <c r="J172" s="13"/>
      <c r="K172" s="13"/>
      <c r="L172" s="184"/>
      <c r="M172" s="189"/>
      <c r="N172" s="190"/>
      <c r="O172" s="190"/>
      <c r="P172" s="190"/>
      <c r="Q172" s="190"/>
      <c r="R172" s="190"/>
      <c r="S172" s="190"/>
      <c r="T172" s="191"/>
      <c r="U172" s="13"/>
      <c r="V172" s="13"/>
      <c r="W172" s="13"/>
      <c r="X172" s="13"/>
      <c r="Y172" s="13"/>
      <c r="Z172" s="13"/>
      <c r="AA172" s="13"/>
      <c r="AB172" s="13"/>
      <c r="AC172" s="13"/>
      <c r="AD172" s="13"/>
      <c r="AE172" s="13"/>
      <c r="AT172" s="186" t="s">
        <v>144</v>
      </c>
      <c r="AU172" s="186" t="s">
        <v>79</v>
      </c>
      <c r="AV172" s="13" t="s">
        <v>15</v>
      </c>
      <c r="AW172" s="13" t="s">
        <v>33</v>
      </c>
      <c r="AX172" s="13" t="s">
        <v>71</v>
      </c>
      <c r="AY172" s="186" t="s">
        <v>129</v>
      </c>
    </row>
    <row r="173" s="14" customFormat="1">
      <c r="A173" s="14"/>
      <c r="B173" s="192"/>
      <c r="C173" s="14"/>
      <c r="D173" s="185" t="s">
        <v>144</v>
      </c>
      <c r="E173" s="193" t="s">
        <v>3</v>
      </c>
      <c r="F173" s="194" t="s">
        <v>724</v>
      </c>
      <c r="G173" s="14"/>
      <c r="H173" s="195">
        <v>117.3</v>
      </c>
      <c r="I173" s="196"/>
      <c r="J173" s="14"/>
      <c r="K173" s="14"/>
      <c r="L173" s="192"/>
      <c r="M173" s="197"/>
      <c r="N173" s="198"/>
      <c r="O173" s="198"/>
      <c r="P173" s="198"/>
      <c r="Q173" s="198"/>
      <c r="R173" s="198"/>
      <c r="S173" s="198"/>
      <c r="T173" s="199"/>
      <c r="U173" s="14"/>
      <c r="V173" s="14"/>
      <c r="W173" s="14"/>
      <c r="X173" s="14"/>
      <c r="Y173" s="14"/>
      <c r="Z173" s="14"/>
      <c r="AA173" s="14"/>
      <c r="AB173" s="14"/>
      <c r="AC173" s="14"/>
      <c r="AD173" s="14"/>
      <c r="AE173" s="14"/>
      <c r="AT173" s="193" t="s">
        <v>144</v>
      </c>
      <c r="AU173" s="193" t="s">
        <v>79</v>
      </c>
      <c r="AV173" s="14" t="s">
        <v>79</v>
      </c>
      <c r="AW173" s="14" t="s">
        <v>33</v>
      </c>
      <c r="AX173" s="14" t="s">
        <v>71</v>
      </c>
      <c r="AY173" s="193" t="s">
        <v>129</v>
      </c>
    </row>
    <row r="174" s="13" customFormat="1">
      <c r="A174" s="13"/>
      <c r="B174" s="184"/>
      <c r="C174" s="13"/>
      <c r="D174" s="185" t="s">
        <v>144</v>
      </c>
      <c r="E174" s="186" t="s">
        <v>3</v>
      </c>
      <c r="F174" s="187" t="s">
        <v>307</v>
      </c>
      <c r="G174" s="13"/>
      <c r="H174" s="186" t="s">
        <v>3</v>
      </c>
      <c r="I174" s="188"/>
      <c r="J174" s="13"/>
      <c r="K174" s="13"/>
      <c r="L174" s="184"/>
      <c r="M174" s="189"/>
      <c r="N174" s="190"/>
      <c r="O174" s="190"/>
      <c r="P174" s="190"/>
      <c r="Q174" s="190"/>
      <c r="R174" s="190"/>
      <c r="S174" s="190"/>
      <c r="T174" s="191"/>
      <c r="U174" s="13"/>
      <c r="V174" s="13"/>
      <c r="W174" s="13"/>
      <c r="X174" s="13"/>
      <c r="Y174" s="13"/>
      <c r="Z174" s="13"/>
      <c r="AA174" s="13"/>
      <c r="AB174" s="13"/>
      <c r="AC174" s="13"/>
      <c r="AD174" s="13"/>
      <c r="AE174" s="13"/>
      <c r="AT174" s="186" t="s">
        <v>144</v>
      </c>
      <c r="AU174" s="186" t="s">
        <v>79</v>
      </c>
      <c r="AV174" s="13" t="s">
        <v>15</v>
      </c>
      <c r="AW174" s="13" t="s">
        <v>33</v>
      </c>
      <c r="AX174" s="13" t="s">
        <v>71</v>
      </c>
      <c r="AY174" s="186" t="s">
        <v>129</v>
      </c>
    </row>
    <row r="175" s="14" customFormat="1">
      <c r="A175" s="14"/>
      <c r="B175" s="192"/>
      <c r="C175" s="14"/>
      <c r="D175" s="185" t="s">
        <v>144</v>
      </c>
      <c r="E175" s="193" t="s">
        <v>3</v>
      </c>
      <c r="F175" s="194" t="s">
        <v>308</v>
      </c>
      <c r="G175" s="14"/>
      <c r="H175" s="195">
        <v>3.7200000000000002</v>
      </c>
      <c r="I175" s="196"/>
      <c r="J175" s="14"/>
      <c r="K175" s="14"/>
      <c r="L175" s="192"/>
      <c r="M175" s="197"/>
      <c r="N175" s="198"/>
      <c r="O175" s="198"/>
      <c r="P175" s="198"/>
      <c r="Q175" s="198"/>
      <c r="R175" s="198"/>
      <c r="S175" s="198"/>
      <c r="T175" s="199"/>
      <c r="U175" s="14"/>
      <c r="V175" s="14"/>
      <c r="W175" s="14"/>
      <c r="X175" s="14"/>
      <c r="Y175" s="14"/>
      <c r="Z175" s="14"/>
      <c r="AA175" s="14"/>
      <c r="AB175" s="14"/>
      <c r="AC175" s="14"/>
      <c r="AD175" s="14"/>
      <c r="AE175" s="14"/>
      <c r="AT175" s="193" t="s">
        <v>144</v>
      </c>
      <c r="AU175" s="193" t="s">
        <v>79</v>
      </c>
      <c r="AV175" s="14" t="s">
        <v>79</v>
      </c>
      <c r="AW175" s="14" t="s">
        <v>33</v>
      </c>
      <c r="AX175" s="14" t="s">
        <v>71</v>
      </c>
      <c r="AY175" s="193" t="s">
        <v>129</v>
      </c>
    </row>
    <row r="176" s="14" customFormat="1">
      <c r="A176" s="14"/>
      <c r="B176" s="192"/>
      <c r="C176" s="14"/>
      <c r="D176" s="185" t="s">
        <v>144</v>
      </c>
      <c r="E176" s="193" t="s">
        <v>3</v>
      </c>
      <c r="F176" s="194" t="s">
        <v>309</v>
      </c>
      <c r="G176" s="14"/>
      <c r="H176" s="195">
        <v>5.5199999999999996</v>
      </c>
      <c r="I176" s="196"/>
      <c r="J176" s="14"/>
      <c r="K176" s="14"/>
      <c r="L176" s="192"/>
      <c r="M176" s="197"/>
      <c r="N176" s="198"/>
      <c r="O176" s="198"/>
      <c r="P176" s="198"/>
      <c r="Q176" s="198"/>
      <c r="R176" s="198"/>
      <c r="S176" s="198"/>
      <c r="T176" s="199"/>
      <c r="U176" s="14"/>
      <c r="V176" s="14"/>
      <c r="W176" s="14"/>
      <c r="X176" s="14"/>
      <c r="Y176" s="14"/>
      <c r="Z176" s="14"/>
      <c r="AA176" s="14"/>
      <c r="AB176" s="14"/>
      <c r="AC176" s="14"/>
      <c r="AD176" s="14"/>
      <c r="AE176" s="14"/>
      <c r="AT176" s="193" t="s">
        <v>144</v>
      </c>
      <c r="AU176" s="193" t="s">
        <v>79</v>
      </c>
      <c r="AV176" s="14" t="s">
        <v>79</v>
      </c>
      <c r="AW176" s="14" t="s">
        <v>33</v>
      </c>
      <c r="AX176" s="14" t="s">
        <v>71</v>
      </c>
      <c r="AY176" s="193" t="s">
        <v>129</v>
      </c>
    </row>
    <row r="177" s="14" customFormat="1">
      <c r="A177" s="14"/>
      <c r="B177" s="192"/>
      <c r="C177" s="14"/>
      <c r="D177" s="185" t="s">
        <v>144</v>
      </c>
      <c r="E177" s="193" t="s">
        <v>3</v>
      </c>
      <c r="F177" s="194" t="s">
        <v>310</v>
      </c>
      <c r="G177" s="14"/>
      <c r="H177" s="195">
        <v>5.8799999999999999</v>
      </c>
      <c r="I177" s="196"/>
      <c r="J177" s="14"/>
      <c r="K177" s="14"/>
      <c r="L177" s="192"/>
      <c r="M177" s="197"/>
      <c r="N177" s="198"/>
      <c r="O177" s="198"/>
      <c r="P177" s="198"/>
      <c r="Q177" s="198"/>
      <c r="R177" s="198"/>
      <c r="S177" s="198"/>
      <c r="T177" s="199"/>
      <c r="U177" s="14"/>
      <c r="V177" s="14"/>
      <c r="W177" s="14"/>
      <c r="X177" s="14"/>
      <c r="Y177" s="14"/>
      <c r="Z177" s="14"/>
      <c r="AA177" s="14"/>
      <c r="AB177" s="14"/>
      <c r="AC177" s="14"/>
      <c r="AD177" s="14"/>
      <c r="AE177" s="14"/>
      <c r="AT177" s="193" t="s">
        <v>144</v>
      </c>
      <c r="AU177" s="193" t="s">
        <v>79</v>
      </c>
      <c r="AV177" s="14" t="s">
        <v>79</v>
      </c>
      <c r="AW177" s="14" t="s">
        <v>33</v>
      </c>
      <c r="AX177" s="14" t="s">
        <v>71</v>
      </c>
      <c r="AY177" s="193" t="s">
        <v>129</v>
      </c>
    </row>
    <row r="178" s="14" customFormat="1">
      <c r="A178" s="14"/>
      <c r="B178" s="192"/>
      <c r="C178" s="14"/>
      <c r="D178" s="185" t="s">
        <v>144</v>
      </c>
      <c r="E178" s="193" t="s">
        <v>3</v>
      </c>
      <c r="F178" s="194" t="s">
        <v>311</v>
      </c>
      <c r="G178" s="14"/>
      <c r="H178" s="195">
        <v>1.6200000000000001</v>
      </c>
      <c r="I178" s="196"/>
      <c r="J178" s="14"/>
      <c r="K178" s="14"/>
      <c r="L178" s="192"/>
      <c r="M178" s="197"/>
      <c r="N178" s="198"/>
      <c r="O178" s="198"/>
      <c r="P178" s="198"/>
      <c r="Q178" s="198"/>
      <c r="R178" s="198"/>
      <c r="S178" s="198"/>
      <c r="T178" s="199"/>
      <c r="U178" s="14"/>
      <c r="V178" s="14"/>
      <c r="W178" s="14"/>
      <c r="X178" s="14"/>
      <c r="Y178" s="14"/>
      <c r="Z178" s="14"/>
      <c r="AA178" s="14"/>
      <c r="AB178" s="14"/>
      <c r="AC178" s="14"/>
      <c r="AD178" s="14"/>
      <c r="AE178" s="14"/>
      <c r="AT178" s="193" t="s">
        <v>144</v>
      </c>
      <c r="AU178" s="193" t="s">
        <v>79</v>
      </c>
      <c r="AV178" s="14" t="s">
        <v>79</v>
      </c>
      <c r="AW178" s="14" t="s">
        <v>33</v>
      </c>
      <c r="AX178" s="14" t="s">
        <v>71</v>
      </c>
      <c r="AY178" s="193" t="s">
        <v>129</v>
      </c>
    </row>
    <row r="179" s="13" customFormat="1">
      <c r="A179" s="13"/>
      <c r="B179" s="184"/>
      <c r="C179" s="13"/>
      <c r="D179" s="185" t="s">
        <v>144</v>
      </c>
      <c r="E179" s="186" t="s">
        <v>3</v>
      </c>
      <c r="F179" s="187" t="s">
        <v>312</v>
      </c>
      <c r="G179" s="13"/>
      <c r="H179" s="186" t="s">
        <v>3</v>
      </c>
      <c r="I179" s="188"/>
      <c r="J179" s="13"/>
      <c r="K179" s="13"/>
      <c r="L179" s="184"/>
      <c r="M179" s="189"/>
      <c r="N179" s="190"/>
      <c r="O179" s="190"/>
      <c r="P179" s="190"/>
      <c r="Q179" s="190"/>
      <c r="R179" s="190"/>
      <c r="S179" s="190"/>
      <c r="T179" s="191"/>
      <c r="U179" s="13"/>
      <c r="V179" s="13"/>
      <c r="W179" s="13"/>
      <c r="X179" s="13"/>
      <c r="Y179" s="13"/>
      <c r="Z179" s="13"/>
      <c r="AA179" s="13"/>
      <c r="AB179" s="13"/>
      <c r="AC179" s="13"/>
      <c r="AD179" s="13"/>
      <c r="AE179" s="13"/>
      <c r="AT179" s="186" t="s">
        <v>144</v>
      </c>
      <c r="AU179" s="186" t="s">
        <v>79</v>
      </c>
      <c r="AV179" s="13" t="s">
        <v>15</v>
      </c>
      <c r="AW179" s="13" t="s">
        <v>33</v>
      </c>
      <c r="AX179" s="13" t="s">
        <v>71</v>
      </c>
      <c r="AY179" s="186" t="s">
        <v>129</v>
      </c>
    </row>
    <row r="180" s="14" customFormat="1">
      <c r="A180" s="14"/>
      <c r="B180" s="192"/>
      <c r="C180" s="14"/>
      <c r="D180" s="185" t="s">
        <v>144</v>
      </c>
      <c r="E180" s="193" t="s">
        <v>3</v>
      </c>
      <c r="F180" s="194" t="s">
        <v>313</v>
      </c>
      <c r="G180" s="14"/>
      <c r="H180" s="195">
        <v>8</v>
      </c>
      <c r="I180" s="196"/>
      <c r="J180" s="14"/>
      <c r="K180" s="14"/>
      <c r="L180" s="192"/>
      <c r="M180" s="197"/>
      <c r="N180" s="198"/>
      <c r="O180" s="198"/>
      <c r="P180" s="198"/>
      <c r="Q180" s="198"/>
      <c r="R180" s="198"/>
      <c r="S180" s="198"/>
      <c r="T180" s="199"/>
      <c r="U180" s="14"/>
      <c r="V180" s="14"/>
      <c r="W180" s="14"/>
      <c r="X180" s="14"/>
      <c r="Y180" s="14"/>
      <c r="Z180" s="14"/>
      <c r="AA180" s="14"/>
      <c r="AB180" s="14"/>
      <c r="AC180" s="14"/>
      <c r="AD180" s="14"/>
      <c r="AE180" s="14"/>
      <c r="AT180" s="193" t="s">
        <v>144</v>
      </c>
      <c r="AU180" s="193" t="s">
        <v>79</v>
      </c>
      <c r="AV180" s="14" t="s">
        <v>79</v>
      </c>
      <c r="AW180" s="14" t="s">
        <v>33</v>
      </c>
      <c r="AX180" s="14" t="s">
        <v>71</v>
      </c>
      <c r="AY180" s="193" t="s">
        <v>129</v>
      </c>
    </row>
    <row r="181" s="13" customFormat="1">
      <c r="A181" s="13"/>
      <c r="B181" s="184"/>
      <c r="C181" s="13"/>
      <c r="D181" s="185" t="s">
        <v>144</v>
      </c>
      <c r="E181" s="186" t="s">
        <v>3</v>
      </c>
      <c r="F181" s="187" t="s">
        <v>314</v>
      </c>
      <c r="G181" s="13"/>
      <c r="H181" s="186" t="s">
        <v>3</v>
      </c>
      <c r="I181" s="188"/>
      <c r="J181" s="13"/>
      <c r="K181" s="13"/>
      <c r="L181" s="184"/>
      <c r="M181" s="189"/>
      <c r="N181" s="190"/>
      <c r="O181" s="190"/>
      <c r="P181" s="190"/>
      <c r="Q181" s="190"/>
      <c r="R181" s="190"/>
      <c r="S181" s="190"/>
      <c r="T181" s="191"/>
      <c r="U181" s="13"/>
      <c r="V181" s="13"/>
      <c r="W181" s="13"/>
      <c r="X181" s="13"/>
      <c r="Y181" s="13"/>
      <c r="Z181" s="13"/>
      <c r="AA181" s="13"/>
      <c r="AB181" s="13"/>
      <c r="AC181" s="13"/>
      <c r="AD181" s="13"/>
      <c r="AE181" s="13"/>
      <c r="AT181" s="186" t="s">
        <v>144</v>
      </c>
      <c r="AU181" s="186" t="s">
        <v>79</v>
      </c>
      <c r="AV181" s="13" t="s">
        <v>15</v>
      </c>
      <c r="AW181" s="13" t="s">
        <v>33</v>
      </c>
      <c r="AX181" s="13" t="s">
        <v>71</v>
      </c>
      <c r="AY181" s="186" t="s">
        <v>129</v>
      </c>
    </row>
    <row r="182" s="14" customFormat="1">
      <c r="A182" s="14"/>
      <c r="B182" s="192"/>
      <c r="C182" s="14"/>
      <c r="D182" s="185" t="s">
        <v>144</v>
      </c>
      <c r="E182" s="193" t="s">
        <v>3</v>
      </c>
      <c r="F182" s="194" t="s">
        <v>315</v>
      </c>
      <c r="G182" s="14"/>
      <c r="H182" s="195">
        <v>1.7</v>
      </c>
      <c r="I182" s="196"/>
      <c r="J182" s="14"/>
      <c r="K182" s="14"/>
      <c r="L182" s="192"/>
      <c r="M182" s="197"/>
      <c r="N182" s="198"/>
      <c r="O182" s="198"/>
      <c r="P182" s="198"/>
      <c r="Q182" s="198"/>
      <c r="R182" s="198"/>
      <c r="S182" s="198"/>
      <c r="T182" s="199"/>
      <c r="U182" s="14"/>
      <c r="V182" s="14"/>
      <c r="W182" s="14"/>
      <c r="X182" s="14"/>
      <c r="Y182" s="14"/>
      <c r="Z182" s="14"/>
      <c r="AA182" s="14"/>
      <c r="AB182" s="14"/>
      <c r="AC182" s="14"/>
      <c r="AD182" s="14"/>
      <c r="AE182" s="14"/>
      <c r="AT182" s="193" t="s">
        <v>144</v>
      </c>
      <c r="AU182" s="193" t="s">
        <v>79</v>
      </c>
      <c r="AV182" s="14" t="s">
        <v>79</v>
      </c>
      <c r="AW182" s="14" t="s">
        <v>33</v>
      </c>
      <c r="AX182" s="14" t="s">
        <v>71</v>
      </c>
      <c r="AY182" s="193" t="s">
        <v>129</v>
      </c>
    </row>
    <row r="183" s="14" customFormat="1">
      <c r="A183" s="14"/>
      <c r="B183" s="192"/>
      <c r="C183" s="14"/>
      <c r="D183" s="185" t="s">
        <v>144</v>
      </c>
      <c r="E183" s="193" t="s">
        <v>3</v>
      </c>
      <c r="F183" s="194" t="s">
        <v>316</v>
      </c>
      <c r="G183" s="14"/>
      <c r="H183" s="195">
        <v>10.26</v>
      </c>
      <c r="I183" s="196"/>
      <c r="J183" s="14"/>
      <c r="K183" s="14"/>
      <c r="L183" s="192"/>
      <c r="M183" s="197"/>
      <c r="N183" s="198"/>
      <c r="O183" s="198"/>
      <c r="P183" s="198"/>
      <c r="Q183" s="198"/>
      <c r="R183" s="198"/>
      <c r="S183" s="198"/>
      <c r="T183" s="199"/>
      <c r="U183" s="14"/>
      <c r="V183" s="14"/>
      <c r="W183" s="14"/>
      <c r="X183" s="14"/>
      <c r="Y183" s="14"/>
      <c r="Z183" s="14"/>
      <c r="AA183" s="14"/>
      <c r="AB183" s="14"/>
      <c r="AC183" s="14"/>
      <c r="AD183" s="14"/>
      <c r="AE183" s="14"/>
      <c r="AT183" s="193" t="s">
        <v>144</v>
      </c>
      <c r="AU183" s="193" t="s">
        <v>79</v>
      </c>
      <c r="AV183" s="14" t="s">
        <v>79</v>
      </c>
      <c r="AW183" s="14" t="s">
        <v>33</v>
      </c>
      <c r="AX183" s="14" t="s">
        <v>71</v>
      </c>
      <c r="AY183" s="193" t="s">
        <v>129</v>
      </c>
    </row>
    <row r="184" s="13" customFormat="1">
      <c r="A184" s="13"/>
      <c r="B184" s="184"/>
      <c r="C184" s="13"/>
      <c r="D184" s="185" t="s">
        <v>144</v>
      </c>
      <c r="E184" s="186" t="s">
        <v>3</v>
      </c>
      <c r="F184" s="187" t="s">
        <v>317</v>
      </c>
      <c r="G184" s="13"/>
      <c r="H184" s="186" t="s">
        <v>3</v>
      </c>
      <c r="I184" s="188"/>
      <c r="J184" s="13"/>
      <c r="K184" s="13"/>
      <c r="L184" s="184"/>
      <c r="M184" s="189"/>
      <c r="N184" s="190"/>
      <c r="O184" s="190"/>
      <c r="P184" s="190"/>
      <c r="Q184" s="190"/>
      <c r="R184" s="190"/>
      <c r="S184" s="190"/>
      <c r="T184" s="191"/>
      <c r="U184" s="13"/>
      <c r="V184" s="13"/>
      <c r="W184" s="13"/>
      <c r="X184" s="13"/>
      <c r="Y184" s="13"/>
      <c r="Z184" s="13"/>
      <c r="AA184" s="13"/>
      <c r="AB184" s="13"/>
      <c r="AC184" s="13"/>
      <c r="AD184" s="13"/>
      <c r="AE184" s="13"/>
      <c r="AT184" s="186" t="s">
        <v>144</v>
      </c>
      <c r="AU184" s="186" t="s">
        <v>79</v>
      </c>
      <c r="AV184" s="13" t="s">
        <v>15</v>
      </c>
      <c r="AW184" s="13" t="s">
        <v>33</v>
      </c>
      <c r="AX184" s="13" t="s">
        <v>71</v>
      </c>
      <c r="AY184" s="186" t="s">
        <v>129</v>
      </c>
    </row>
    <row r="185" s="14" customFormat="1">
      <c r="A185" s="14"/>
      <c r="B185" s="192"/>
      <c r="C185" s="14"/>
      <c r="D185" s="185" t="s">
        <v>144</v>
      </c>
      <c r="E185" s="193" t="s">
        <v>3</v>
      </c>
      <c r="F185" s="194" t="s">
        <v>318</v>
      </c>
      <c r="G185" s="14"/>
      <c r="H185" s="195">
        <v>6</v>
      </c>
      <c r="I185" s="196"/>
      <c r="J185" s="14"/>
      <c r="K185" s="14"/>
      <c r="L185" s="192"/>
      <c r="M185" s="197"/>
      <c r="N185" s="198"/>
      <c r="O185" s="198"/>
      <c r="P185" s="198"/>
      <c r="Q185" s="198"/>
      <c r="R185" s="198"/>
      <c r="S185" s="198"/>
      <c r="T185" s="199"/>
      <c r="U185" s="14"/>
      <c r="V185" s="14"/>
      <c r="W185" s="14"/>
      <c r="X185" s="14"/>
      <c r="Y185" s="14"/>
      <c r="Z185" s="14"/>
      <c r="AA185" s="14"/>
      <c r="AB185" s="14"/>
      <c r="AC185" s="14"/>
      <c r="AD185" s="14"/>
      <c r="AE185" s="14"/>
      <c r="AT185" s="193" t="s">
        <v>144</v>
      </c>
      <c r="AU185" s="193" t="s">
        <v>79</v>
      </c>
      <c r="AV185" s="14" t="s">
        <v>79</v>
      </c>
      <c r="AW185" s="14" t="s">
        <v>33</v>
      </c>
      <c r="AX185" s="14" t="s">
        <v>71</v>
      </c>
      <c r="AY185" s="193" t="s">
        <v>129</v>
      </c>
    </row>
    <row r="186" s="15" customFormat="1">
      <c r="A186" s="15"/>
      <c r="B186" s="210"/>
      <c r="C186" s="15"/>
      <c r="D186" s="185" t="s">
        <v>144</v>
      </c>
      <c r="E186" s="211" t="s">
        <v>3</v>
      </c>
      <c r="F186" s="212" t="s">
        <v>319</v>
      </c>
      <c r="G186" s="15"/>
      <c r="H186" s="213">
        <v>160</v>
      </c>
      <c r="I186" s="214"/>
      <c r="J186" s="15"/>
      <c r="K186" s="15"/>
      <c r="L186" s="210"/>
      <c r="M186" s="215"/>
      <c r="N186" s="216"/>
      <c r="O186" s="216"/>
      <c r="P186" s="216"/>
      <c r="Q186" s="216"/>
      <c r="R186" s="216"/>
      <c r="S186" s="216"/>
      <c r="T186" s="217"/>
      <c r="U186" s="15"/>
      <c r="V186" s="15"/>
      <c r="W186" s="15"/>
      <c r="X186" s="15"/>
      <c r="Y186" s="15"/>
      <c r="Z186" s="15"/>
      <c r="AA186" s="15"/>
      <c r="AB186" s="15"/>
      <c r="AC186" s="15"/>
      <c r="AD186" s="15"/>
      <c r="AE186" s="15"/>
      <c r="AT186" s="211" t="s">
        <v>144</v>
      </c>
      <c r="AU186" s="211" t="s">
        <v>79</v>
      </c>
      <c r="AV186" s="15" t="s">
        <v>85</v>
      </c>
      <c r="AW186" s="15" t="s">
        <v>33</v>
      </c>
      <c r="AX186" s="15" t="s">
        <v>15</v>
      </c>
      <c r="AY186" s="211" t="s">
        <v>129</v>
      </c>
    </row>
    <row r="187" s="2" customFormat="1" ht="16.5" customHeight="1">
      <c r="A187" s="39"/>
      <c r="B187" s="165"/>
      <c r="C187" s="166" t="s">
        <v>376</v>
      </c>
      <c r="D187" s="166" t="s">
        <v>132</v>
      </c>
      <c r="E187" s="167" t="s">
        <v>321</v>
      </c>
      <c r="F187" s="168" t="s">
        <v>322</v>
      </c>
      <c r="G187" s="169" t="s">
        <v>135</v>
      </c>
      <c r="H187" s="170">
        <v>160</v>
      </c>
      <c r="I187" s="171"/>
      <c r="J187" s="172">
        <f>ROUND(I187*H187,2)</f>
        <v>0</v>
      </c>
      <c r="K187" s="168" t="s">
        <v>3</v>
      </c>
      <c r="L187" s="40"/>
      <c r="M187" s="173" t="s">
        <v>3</v>
      </c>
      <c r="N187" s="174" t="s">
        <v>43</v>
      </c>
      <c r="O187" s="73"/>
      <c r="P187" s="175">
        <f>O187*H187</f>
        <v>0</v>
      </c>
      <c r="Q187" s="175">
        <v>0</v>
      </c>
      <c r="R187" s="175">
        <f>Q187*H187</f>
        <v>0</v>
      </c>
      <c r="S187" s="175">
        <v>0.0032000000000000002</v>
      </c>
      <c r="T187" s="176">
        <f>S187*H187</f>
        <v>0.51200000000000001</v>
      </c>
      <c r="U187" s="39"/>
      <c r="V187" s="39"/>
      <c r="W187" s="39"/>
      <c r="X187" s="39"/>
      <c r="Y187" s="39"/>
      <c r="Z187" s="39"/>
      <c r="AA187" s="39"/>
      <c r="AB187" s="39"/>
      <c r="AC187" s="39"/>
      <c r="AD187" s="39"/>
      <c r="AE187" s="39"/>
      <c r="AR187" s="177" t="s">
        <v>219</v>
      </c>
      <c r="AT187" s="177" t="s">
        <v>132</v>
      </c>
      <c r="AU187" s="177" t="s">
        <v>79</v>
      </c>
      <c r="AY187" s="20" t="s">
        <v>129</v>
      </c>
      <c r="BE187" s="178">
        <f>IF(N187="základní",J187,0)</f>
        <v>0</v>
      </c>
      <c r="BF187" s="178">
        <f>IF(N187="snížená",J187,0)</f>
        <v>0</v>
      </c>
      <c r="BG187" s="178">
        <f>IF(N187="zákl. přenesená",J187,0)</f>
        <v>0</v>
      </c>
      <c r="BH187" s="178">
        <f>IF(N187="sníž. přenesená",J187,0)</f>
        <v>0</v>
      </c>
      <c r="BI187" s="178">
        <f>IF(N187="nulová",J187,0)</f>
        <v>0</v>
      </c>
      <c r="BJ187" s="20" t="s">
        <v>79</v>
      </c>
      <c r="BK187" s="178">
        <f>ROUND(I187*H187,2)</f>
        <v>0</v>
      </c>
      <c r="BL187" s="20" t="s">
        <v>219</v>
      </c>
      <c r="BM187" s="177" t="s">
        <v>725</v>
      </c>
    </row>
    <row r="188" s="2" customFormat="1" ht="37.8" customHeight="1">
      <c r="A188" s="39"/>
      <c r="B188" s="165"/>
      <c r="C188" s="166" t="s">
        <v>324</v>
      </c>
      <c r="D188" s="166" t="s">
        <v>132</v>
      </c>
      <c r="E188" s="167" t="s">
        <v>325</v>
      </c>
      <c r="F188" s="168" t="s">
        <v>326</v>
      </c>
      <c r="G188" s="169" t="s">
        <v>135</v>
      </c>
      <c r="H188" s="170">
        <v>186.66</v>
      </c>
      <c r="I188" s="171"/>
      <c r="J188" s="172">
        <f>ROUND(I188*H188,2)</f>
        <v>0</v>
      </c>
      <c r="K188" s="168" t="s">
        <v>136</v>
      </c>
      <c r="L188" s="40"/>
      <c r="M188" s="173" t="s">
        <v>3</v>
      </c>
      <c r="N188" s="174" t="s">
        <v>43</v>
      </c>
      <c r="O188" s="73"/>
      <c r="P188" s="175">
        <f>O188*H188</f>
        <v>0</v>
      </c>
      <c r="Q188" s="175">
        <v>0</v>
      </c>
      <c r="R188" s="175">
        <f>Q188*H188</f>
        <v>0</v>
      </c>
      <c r="S188" s="175">
        <v>0</v>
      </c>
      <c r="T188" s="176">
        <f>S188*H188</f>
        <v>0</v>
      </c>
      <c r="U188" s="39"/>
      <c r="V188" s="39"/>
      <c r="W188" s="39"/>
      <c r="X188" s="39"/>
      <c r="Y188" s="39"/>
      <c r="Z188" s="39"/>
      <c r="AA188" s="39"/>
      <c r="AB188" s="39"/>
      <c r="AC188" s="39"/>
      <c r="AD188" s="39"/>
      <c r="AE188" s="39"/>
      <c r="AR188" s="177" t="s">
        <v>219</v>
      </c>
      <c r="AT188" s="177" t="s">
        <v>132</v>
      </c>
      <c r="AU188" s="177" t="s">
        <v>79</v>
      </c>
      <c r="AY188" s="20" t="s">
        <v>129</v>
      </c>
      <c r="BE188" s="178">
        <f>IF(N188="základní",J188,0)</f>
        <v>0</v>
      </c>
      <c r="BF188" s="178">
        <f>IF(N188="snížená",J188,0)</f>
        <v>0</v>
      </c>
      <c r="BG188" s="178">
        <f>IF(N188="zákl. přenesená",J188,0)</f>
        <v>0</v>
      </c>
      <c r="BH188" s="178">
        <f>IF(N188="sníž. přenesená",J188,0)</f>
        <v>0</v>
      </c>
      <c r="BI188" s="178">
        <f>IF(N188="nulová",J188,0)</f>
        <v>0</v>
      </c>
      <c r="BJ188" s="20" t="s">
        <v>79</v>
      </c>
      <c r="BK188" s="178">
        <f>ROUND(I188*H188,2)</f>
        <v>0</v>
      </c>
      <c r="BL188" s="20" t="s">
        <v>219</v>
      </c>
      <c r="BM188" s="177" t="s">
        <v>726</v>
      </c>
    </row>
    <row r="189" s="2" customFormat="1">
      <c r="A189" s="39"/>
      <c r="B189" s="40"/>
      <c r="C189" s="39"/>
      <c r="D189" s="179" t="s">
        <v>138</v>
      </c>
      <c r="E189" s="39"/>
      <c r="F189" s="180" t="s">
        <v>328</v>
      </c>
      <c r="G189" s="39"/>
      <c r="H189" s="39"/>
      <c r="I189" s="181"/>
      <c r="J189" s="39"/>
      <c r="K189" s="39"/>
      <c r="L189" s="40"/>
      <c r="M189" s="182"/>
      <c r="N189" s="183"/>
      <c r="O189" s="73"/>
      <c r="P189" s="73"/>
      <c r="Q189" s="73"/>
      <c r="R189" s="73"/>
      <c r="S189" s="73"/>
      <c r="T189" s="74"/>
      <c r="U189" s="39"/>
      <c r="V189" s="39"/>
      <c r="W189" s="39"/>
      <c r="X189" s="39"/>
      <c r="Y189" s="39"/>
      <c r="Z189" s="39"/>
      <c r="AA189" s="39"/>
      <c r="AB189" s="39"/>
      <c r="AC189" s="39"/>
      <c r="AD189" s="39"/>
      <c r="AE189" s="39"/>
      <c r="AT189" s="20" t="s">
        <v>138</v>
      </c>
      <c r="AU189" s="20" t="s">
        <v>79</v>
      </c>
    </row>
    <row r="190" s="13" customFormat="1">
      <c r="A190" s="13"/>
      <c r="B190" s="184"/>
      <c r="C190" s="13"/>
      <c r="D190" s="185" t="s">
        <v>144</v>
      </c>
      <c r="E190" s="186" t="s">
        <v>3</v>
      </c>
      <c r="F190" s="187" t="s">
        <v>305</v>
      </c>
      <c r="G190" s="13"/>
      <c r="H190" s="186" t="s">
        <v>3</v>
      </c>
      <c r="I190" s="188"/>
      <c r="J190" s="13"/>
      <c r="K190" s="13"/>
      <c r="L190" s="184"/>
      <c r="M190" s="189"/>
      <c r="N190" s="190"/>
      <c r="O190" s="190"/>
      <c r="P190" s="190"/>
      <c r="Q190" s="190"/>
      <c r="R190" s="190"/>
      <c r="S190" s="190"/>
      <c r="T190" s="191"/>
      <c r="U190" s="13"/>
      <c r="V190" s="13"/>
      <c r="W190" s="13"/>
      <c r="X190" s="13"/>
      <c r="Y190" s="13"/>
      <c r="Z190" s="13"/>
      <c r="AA190" s="13"/>
      <c r="AB190" s="13"/>
      <c r="AC190" s="13"/>
      <c r="AD190" s="13"/>
      <c r="AE190" s="13"/>
      <c r="AT190" s="186" t="s">
        <v>144</v>
      </c>
      <c r="AU190" s="186" t="s">
        <v>79</v>
      </c>
      <c r="AV190" s="13" t="s">
        <v>15</v>
      </c>
      <c r="AW190" s="13" t="s">
        <v>33</v>
      </c>
      <c r="AX190" s="13" t="s">
        <v>71</v>
      </c>
      <c r="AY190" s="186" t="s">
        <v>129</v>
      </c>
    </row>
    <row r="191" s="14" customFormat="1">
      <c r="A191" s="14"/>
      <c r="B191" s="192"/>
      <c r="C191" s="14"/>
      <c r="D191" s="185" t="s">
        <v>144</v>
      </c>
      <c r="E191" s="193" t="s">
        <v>3</v>
      </c>
      <c r="F191" s="194" t="s">
        <v>724</v>
      </c>
      <c r="G191" s="14"/>
      <c r="H191" s="195">
        <v>117.3</v>
      </c>
      <c r="I191" s="196"/>
      <c r="J191" s="14"/>
      <c r="K191" s="14"/>
      <c r="L191" s="192"/>
      <c r="M191" s="197"/>
      <c r="N191" s="198"/>
      <c r="O191" s="198"/>
      <c r="P191" s="198"/>
      <c r="Q191" s="198"/>
      <c r="R191" s="198"/>
      <c r="S191" s="198"/>
      <c r="T191" s="199"/>
      <c r="U191" s="14"/>
      <c r="V191" s="14"/>
      <c r="W191" s="14"/>
      <c r="X191" s="14"/>
      <c r="Y191" s="14"/>
      <c r="Z191" s="14"/>
      <c r="AA191" s="14"/>
      <c r="AB191" s="14"/>
      <c r="AC191" s="14"/>
      <c r="AD191" s="14"/>
      <c r="AE191" s="14"/>
      <c r="AT191" s="193" t="s">
        <v>144</v>
      </c>
      <c r="AU191" s="193" t="s">
        <v>79</v>
      </c>
      <c r="AV191" s="14" t="s">
        <v>79</v>
      </c>
      <c r="AW191" s="14" t="s">
        <v>33</v>
      </c>
      <c r="AX191" s="14" t="s">
        <v>71</v>
      </c>
      <c r="AY191" s="193" t="s">
        <v>129</v>
      </c>
    </row>
    <row r="192" s="13" customFormat="1">
      <c r="A192" s="13"/>
      <c r="B192" s="184"/>
      <c r="C192" s="13"/>
      <c r="D192" s="185" t="s">
        <v>144</v>
      </c>
      <c r="E192" s="186" t="s">
        <v>3</v>
      </c>
      <c r="F192" s="187" t="s">
        <v>307</v>
      </c>
      <c r="G192" s="13"/>
      <c r="H192" s="186" t="s">
        <v>3</v>
      </c>
      <c r="I192" s="188"/>
      <c r="J192" s="13"/>
      <c r="K192" s="13"/>
      <c r="L192" s="184"/>
      <c r="M192" s="189"/>
      <c r="N192" s="190"/>
      <c r="O192" s="190"/>
      <c r="P192" s="190"/>
      <c r="Q192" s="190"/>
      <c r="R192" s="190"/>
      <c r="S192" s="190"/>
      <c r="T192" s="191"/>
      <c r="U192" s="13"/>
      <c r="V192" s="13"/>
      <c r="W192" s="13"/>
      <c r="X192" s="13"/>
      <c r="Y192" s="13"/>
      <c r="Z192" s="13"/>
      <c r="AA192" s="13"/>
      <c r="AB192" s="13"/>
      <c r="AC192" s="13"/>
      <c r="AD192" s="13"/>
      <c r="AE192" s="13"/>
      <c r="AT192" s="186" t="s">
        <v>144</v>
      </c>
      <c r="AU192" s="186" t="s">
        <v>79</v>
      </c>
      <c r="AV192" s="13" t="s">
        <v>15</v>
      </c>
      <c r="AW192" s="13" t="s">
        <v>33</v>
      </c>
      <c r="AX192" s="13" t="s">
        <v>71</v>
      </c>
      <c r="AY192" s="186" t="s">
        <v>129</v>
      </c>
    </row>
    <row r="193" s="14" customFormat="1">
      <c r="A193" s="14"/>
      <c r="B193" s="192"/>
      <c r="C193" s="14"/>
      <c r="D193" s="185" t="s">
        <v>144</v>
      </c>
      <c r="E193" s="193" t="s">
        <v>3</v>
      </c>
      <c r="F193" s="194" t="s">
        <v>329</v>
      </c>
      <c r="G193" s="14"/>
      <c r="H193" s="195">
        <v>13.02</v>
      </c>
      <c r="I193" s="196"/>
      <c r="J193" s="14"/>
      <c r="K193" s="14"/>
      <c r="L193" s="192"/>
      <c r="M193" s="197"/>
      <c r="N193" s="198"/>
      <c r="O193" s="198"/>
      <c r="P193" s="198"/>
      <c r="Q193" s="198"/>
      <c r="R193" s="198"/>
      <c r="S193" s="198"/>
      <c r="T193" s="199"/>
      <c r="U193" s="14"/>
      <c r="V193" s="14"/>
      <c r="W193" s="14"/>
      <c r="X193" s="14"/>
      <c r="Y193" s="14"/>
      <c r="Z193" s="14"/>
      <c r="AA193" s="14"/>
      <c r="AB193" s="14"/>
      <c r="AC193" s="14"/>
      <c r="AD193" s="14"/>
      <c r="AE193" s="14"/>
      <c r="AT193" s="193" t="s">
        <v>144</v>
      </c>
      <c r="AU193" s="193" t="s">
        <v>79</v>
      </c>
      <c r="AV193" s="14" t="s">
        <v>79</v>
      </c>
      <c r="AW193" s="14" t="s">
        <v>33</v>
      </c>
      <c r="AX193" s="14" t="s">
        <v>71</v>
      </c>
      <c r="AY193" s="193" t="s">
        <v>129</v>
      </c>
    </row>
    <row r="194" s="14" customFormat="1">
      <c r="A194" s="14"/>
      <c r="B194" s="192"/>
      <c r="C194" s="14"/>
      <c r="D194" s="185" t="s">
        <v>144</v>
      </c>
      <c r="E194" s="193" t="s">
        <v>3</v>
      </c>
      <c r="F194" s="194" t="s">
        <v>330</v>
      </c>
      <c r="G194" s="14"/>
      <c r="H194" s="195">
        <v>12.880000000000001</v>
      </c>
      <c r="I194" s="196"/>
      <c r="J194" s="14"/>
      <c r="K194" s="14"/>
      <c r="L194" s="192"/>
      <c r="M194" s="197"/>
      <c r="N194" s="198"/>
      <c r="O194" s="198"/>
      <c r="P194" s="198"/>
      <c r="Q194" s="198"/>
      <c r="R194" s="198"/>
      <c r="S194" s="198"/>
      <c r="T194" s="199"/>
      <c r="U194" s="14"/>
      <c r="V194" s="14"/>
      <c r="W194" s="14"/>
      <c r="X194" s="14"/>
      <c r="Y194" s="14"/>
      <c r="Z194" s="14"/>
      <c r="AA194" s="14"/>
      <c r="AB194" s="14"/>
      <c r="AC194" s="14"/>
      <c r="AD194" s="14"/>
      <c r="AE194" s="14"/>
      <c r="AT194" s="193" t="s">
        <v>144</v>
      </c>
      <c r="AU194" s="193" t="s">
        <v>79</v>
      </c>
      <c r="AV194" s="14" t="s">
        <v>79</v>
      </c>
      <c r="AW194" s="14" t="s">
        <v>33</v>
      </c>
      <c r="AX194" s="14" t="s">
        <v>71</v>
      </c>
      <c r="AY194" s="193" t="s">
        <v>129</v>
      </c>
    </row>
    <row r="195" s="14" customFormat="1">
      <c r="A195" s="14"/>
      <c r="B195" s="192"/>
      <c r="C195" s="14"/>
      <c r="D195" s="185" t="s">
        <v>144</v>
      </c>
      <c r="E195" s="193" t="s">
        <v>3</v>
      </c>
      <c r="F195" s="194" t="s">
        <v>331</v>
      </c>
      <c r="G195" s="14"/>
      <c r="H195" s="195">
        <v>13.720000000000001</v>
      </c>
      <c r="I195" s="196"/>
      <c r="J195" s="14"/>
      <c r="K195" s="14"/>
      <c r="L195" s="192"/>
      <c r="M195" s="197"/>
      <c r="N195" s="198"/>
      <c r="O195" s="198"/>
      <c r="P195" s="198"/>
      <c r="Q195" s="198"/>
      <c r="R195" s="198"/>
      <c r="S195" s="198"/>
      <c r="T195" s="199"/>
      <c r="U195" s="14"/>
      <c r="V195" s="14"/>
      <c r="W195" s="14"/>
      <c r="X195" s="14"/>
      <c r="Y195" s="14"/>
      <c r="Z195" s="14"/>
      <c r="AA195" s="14"/>
      <c r="AB195" s="14"/>
      <c r="AC195" s="14"/>
      <c r="AD195" s="14"/>
      <c r="AE195" s="14"/>
      <c r="AT195" s="193" t="s">
        <v>144</v>
      </c>
      <c r="AU195" s="193" t="s">
        <v>79</v>
      </c>
      <c r="AV195" s="14" t="s">
        <v>79</v>
      </c>
      <c r="AW195" s="14" t="s">
        <v>33</v>
      </c>
      <c r="AX195" s="14" t="s">
        <v>71</v>
      </c>
      <c r="AY195" s="193" t="s">
        <v>129</v>
      </c>
    </row>
    <row r="196" s="14" customFormat="1">
      <c r="A196" s="14"/>
      <c r="B196" s="192"/>
      <c r="C196" s="14"/>
      <c r="D196" s="185" t="s">
        <v>144</v>
      </c>
      <c r="E196" s="193" t="s">
        <v>3</v>
      </c>
      <c r="F196" s="194" t="s">
        <v>332</v>
      </c>
      <c r="G196" s="14"/>
      <c r="H196" s="195">
        <v>3.7799999999999998</v>
      </c>
      <c r="I196" s="196"/>
      <c r="J196" s="14"/>
      <c r="K196" s="14"/>
      <c r="L196" s="192"/>
      <c r="M196" s="197"/>
      <c r="N196" s="198"/>
      <c r="O196" s="198"/>
      <c r="P196" s="198"/>
      <c r="Q196" s="198"/>
      <c r="R196" s="198"/>
      <c r="S196" s="198"/>
      <c r="T196" s="199"/>
      <c r="U196" s="14"/>
      <c r="V196" s="14"/>
      <c r="W196" s="14"/>
      <c r="X196" s="14"/>
      <c r="Y196" s="14"/>
      <c r="Z196" s="14"/>
      <c r="AA196" s="14"/>
      <c r="AB196" s="14"/>
      <c r="AC196" s="14"/>
      <c r="AD196" s="14"/>
      <c r="AE196" s="14"/>
      <c r="AT196" s="193" t="s">
        <v>144</v>
      </c>
      <c r="AU196" s="193" t="s">
        <v>79</v>
      </c>
      <c r="AV196" s="14" t="s">
        <v>79</v>
      </c>
      <c r="AW196" s="14" t="s">
        <v>33</v>
      </c>
      <c r="AX196" s="14" t="s">
        <v>71</v>
      </c>
      <c r="AY196" s="193" t="s">
        <v>129</v>
      </c>
    </row>
    <row r="197" s="13" customFormat="1">
      <c r="A197" s="13"/>
      <c r="B197" s="184"/>
      <c r="C197" s="13"/>
      <c r="D197" s="185" t="s">
        <v>144</v>
      </c>
      <c r="E197" s="186" t="s">
        <v>3</v>
      </c>
      <c r="F197" s="187" t="s">
        <v>312</v>
      </c>
      <c r="G197" s="13"/>
      <c r="H197" s="186" t="s">
        <v>3</v>
      </c>
      <c r="I197" s="188"/>
      <c r="J197" s="13"/>
      <c r="K197" s="13"/>
      <c r="L197" s="184"/>
      <c r="M197" s="189"/>
      <c r="N197" s="190"/>
      <c r="O197" s="190"/>
      <c r="P197" s="190"/>
      <c r="Q197" s="190"/>
      <c r="R197" s="190"/>
      <c r="S197" s="190"/>
      <c r="T197" s="191"/>
      <c r="U197" s="13"/>
      <c r="V197" s="13"/>
      <c r="W197" s="13"/>
      <c r="X197" s="13"/>
      <c r="Y197" s="13"/>
      <c r="Z197" s="13"/>
      <c r="AA197" s="13"/>
      <c r="AB197" s="13"/>
      <c r="AC197" s="13"/>
      <c r="AD197" s="13"/>
      <c r="AE197" s="13"/>
      <c r="AT197" s="186" t="s">
        <v>144</v>
      </c>
      <c r="AU197" s="186" t="s">
        <v>79</v>
      </c>
      <c r="AV197" s="13" t="s">
        <v>15</v>
      </c>
      <c r="AW197" s="13" t="s">
        <v>33</v>
      </c>
      <c r="AX197" s="13" t="s">
        <v>71</v>
      </c>
      <c r="AY197" s="186" t="s">
        <v>129</v>
      </c>
    </row>
    <row r="198" s="14" customFormat="1">
      <c r="A198" s="14"/>
      <c r="B198" s="192"/>
      <c r="C198" s="14"/>
      <c r="D198" s="185" t="s">
        <v>144</v>
      </c>
      <c r="E198" s="193" t="s">
        <v>3</v>
      </c>
      <c r="F198" s="194" t="s">
        <v>313</v>
      </c>
      <c r="G198" s="14"/>
      <c r="H198" s="195">
        <v>8</v>
      </c>
      <c r="I198" s="196"/>
      <c r="J198" s="14"/>
      <c r="K198" s="14"/>
      <c r="L198" s="192"/>
      <c r="M198" s="197"/>
      <c r="N198" s="198"/>
      <c r="O198" s="198"/>
      <c r="P198" s="198"/>
      <c r="Q198" s="198"/>
      <c r="R198" s="198"/>
      <c r="S198" s="198"/>
      <c r="T198" s="199"/>
      <c r="U198" s="14"/>
      <c r="V198" s="14"/>
      <c r="W198" s="14"/>
      <c r="X198" s="14"/>
      <c r="Y198" s="14"/>
      <c r="Z198" s="14"/>
      <c r="AA198" s="14"/>
      <c r="AB198" s="14"/>
      <c r="AC198" s="14"/>
      <c r="AD198" s="14"/>
      <c r="AE198" s="14"/>
      <c r="AT198" s="193" t="s">
        <v>144</v>
      </c>
      <c r="AU198" s="193" t="s">
        <v>79</v>
      </c>
      <c r="AV198" s="14" t="s">
        <v>79</v>
      </c>
      <c r="AW198" s="14" t="s">
        <v>33</v>
      </c>
      <c r="AX198" s="14" t="s">
        <v>71</v>
      </c>
      <c r="AY198" s="193" t="s">
        <v>129</v>
      </c>
    </row>
    <row r="199" s="13" customFormat="1">
      <c r="A199" s="13"/>
      <c r="B199" s="184"/>
      <c r="C199" s="13"/>
      <c r="D199" s="185" t="s">
        <v>144</v>
      </c>
      <c r="E199" s="186" t="s">
        <v>3</v>
      </c>
      <c r="F199" s="187" t="s">
        <v>314</v>
      </c>
      <c r="G199" s="13"/>
      <c r="H199" s="186" t="s">
        <v>3</v>
      </c>
      <c r="I199" s="188"/>
      <c r="J199" s="13"/>
      <c r="K199" s="13"/>
      <c r="L199" s="184"/>
      <c r="M199" s="189"/>
      <c r="N199" s="190"/>
      <c r="O199" s="190"/>
      <c r="P199" s="190"/>
      <c r="Q199" s="190"/>
      <c r="R199" s="190"/>
      <c r="S199" s="190"/>
      <c r="T199" s="191"/>
      <c r="U199" s="13"/>
      <c r="V199" s="13"/>
      <c r="W199" s="13"/>
      <c r="X199" s="13"/>
      <c r="Y199" s="13"/>
      <c r="Z199" s="13"/>
      <c r="AA199" s="13"/>
      <c r="AB199" s="13"/>
      <c r="AC199" s="13"/>
      <c r="AD199" s="13"/>
      <c r="AE199" s="13"/>
      <c r="AT199" s="186" t="s">
        <v>144</v>
      </c>
      <c r="AU199" s="186" t="s">
        <v>79</v>
      </c>
      <c r="AV199" s="13" t="s">
        <v>15</v>
      </c>
      <c r="AW199" s="13" t="s">
        <v>33</v>
      </c>
      <c r="AX199" s="13" t="s">
        <v>71</v>
      </c>
      <c r="AY199" s="186" t="s">
        <v>129</v>
      </c>
    </row>
    <row r="200" s="14" customFormat="1">
      <c r="A200" s="14"/>
      <c r="B200" s="192"/>
      <c r="C200" s="14"/>
      <c r="D200" s="185" t="s">
        <v>144</v>
      </c>
      <c r="E200" s="193" t="s">
        <v>3</v>
      </c>
      <c r="F200" s="194" t="s">
        <v>315</v>
      </c>
      <c r="G200" s="14"/>
      <c r="H200" s="195">
        <v>1.7</v>
      </c>
      <c r="I200" s="196"/>
      <c r="J200" s="14"/>
      <c r="K200" s="14"/>
      <c r="L200" s="192"/>
      <c r="M200" s="197"/>
      <c r="N200" s="198"/>
      <c r="O200" s="198"/>
      <c r="P200" s="198"/>
      <c r="Q200" s="198"/>
      <c r="R200" s="198"/>
      <c r="S200" s="198"/>
      <c r="T200" s="199"/>
      <c r="U200" s="14"/>
      <c r="V200" s="14"/>
      <c r="W200" s="14"/>
      <c r="X200" s="14"/>
      <c r="Y200" s="14"/>
      <c r="Z200" s="14"/>
      <c r="AA200" s="14"/>
      <c r="AB200" s="14"/>
      <c r="AC200" s="14"/>
      <c r="AD200" s="14"/>
      <c r="AE200" s="14"/>
      <c r="AT200" s="193" t="s">
        <v>144</v>
      </c>
      <c r="AU200" s="193" t="s">
        <v>79</v>
      </c>
      <c r="AV200" s="14" t="s">
        <v>79</v>
      </c>
      <c r="AW200" s="14" t="s">
        <v>33</v>
      </c>
      <c r="AX200" s="14" t="s">
        <v>71</v>
      </c>
      <c r="AY200" s="193" t="s">
        <v>129</v>
      </c>
    </row>
    <row r="201" s="14" customFormat="1">
      <c r="A201" s="14"/>
      <c r="B201" s="192"/>
      <c r="C201" s="14"/>
      <c r="D201" s="185" t="s">
        <v>144</v>
      </c>
      <c r="E201" s="193" t="s">
        <v>3</v>
      </c>
      <c r="F201" s="194" t="s">
        <v>316</v>
      </c>
      <c r="G201" s="14"/>
      <c r="H201" s="195">
        <v>10.26</v>
      </c>
      <c r="I201" s="196"/>
      <c r="J201" s="14"/>
      <c r="K201" s="14"/>
      <c r="L201" s="192"/>
      <c r="M201" s="197"/>
      <c r="N201" s="198"/>
      <c r="O201" s="198"/>
      <c r="P201" s="198"/>
      <c r="Q201" s="198"/>
      <c r="R201" s="198"/>
      <c r="S201" s="198"/>
      <c r="T201" s="199"/>
      <c r="U201" s="14"/>
      <c r="V201" s="14"/>
      <c r="W201" s="14"/>
      <c r="X201" s="14"/>
      <c r="Y201" s="14"/>
      <c r="Z201" s="14"/>
      <c r="AA201" s="14"/>
      <c r="AB201" s="14"/>
      <c r="AC201" s="14"/>
      <c r="AD201" s="14"/>
      <c r="AE201" s="14"/>
      <c r="AT201" s="193" t="s">
        <v>144</v>
      </c>
      <c r="AU201" s="193" t="s">
        <v>79</v>
      </c>
      <c r="AV201" s="14" t="s">
        <v>79</v>
      </c>
      <c r="AW201" s="14" t="s">
        <v>33</v>
      </c>
      <c r="AX201" s="14" t="s">
        <v>71</v>
      </c>
      <c r="AY201" s="193" t="s">
        <v>129</v>
      </c>
    </row>
    <row r="202" s="13" customFormat="1">
      <c r="A202" s="13"/>
      <c r="B202" s="184"/>
      <c r="C202" s="13"/>
      <c r="D202" s="185" t="s">
        <v>144</v>
      </c>
      <c r="E202" s="186" t="s">
        <v>3</v>
      </c>
      <c r="F202" s="187" t="s">
        <v>317</v>
      </c>
      <c r="G202" s="13"/>
      <c r="H202" s="186" t="s">
        <v>3</v>
      </c>
      <c r="I202" s="188"/>
      <c r="J202" s="13"/>
      <c r="K202" s="13"/>
      <c r="L202" s="184"/>
      <c r="M202" s="189"/>
      <c r="N202" s="190"/>
      <c r="O202" s="190"/>
      <c r="P202" s="190"/>
      <c r="Q202" s="190"/>
      <c r="R202" s="190"/>
      <c r="S202" s="190"/>
      <c r="T202" s="191"/>
      <c r="U202" s="13"/>
      <c r="V202" s="13"/>
      <c r="W202" s="13"/>
      <c r="X202" s="13"/>
      <c r="Y202" s="13"/>
      <c r="Z202" s="13"/>
      <c r="AA202" s="13"/>
      <c r="AB202" s="13"/>
      <c r="AC202" s="13"/>
      <c r="AD202" s="13"/>
      <c r="AE202" s="13"/>
      <c r="AT202" s="186" t="s">
        <v>144</v>
      </c>
      <c r="AU202" s="186" t="s">
        <v>79</v>
      </c>
      <c r="AV202" s="13" t="s">
        <v>15</v>
      </c>
      <c r="AW202" s="13" t="s">
        <v>33</v>
      </c>
      <c r="AX202" s="13" t="s">
        <v>71</v>
      </c>
      <c r="AY202" s="186" t="s">
        <v>129</v>
      </c>
    </row>
    <row r="203" s="14" customFormat="1">
      <c r="A203" s="14"/>
      <c r="B203" s="192"/>
      <c r="C203" s="14"/>
      <c r="D203" s="185" t="s">
        <v>144</v>
      </c>
      <c r="E203" s="193" t="s">
        <v>3</v>
      </c>
      <c r="F203" s="194" t="s">
        <v>318</v>
      </c>
      <c r="G203" s="14"/>
      <c r="H203" s="195">
        <v>6</v>
      </c>
      <c r="I203" s="196"/>
      <c r="J203" s="14"/>
      <c r="K203" s="14"/>
      <c r="L203" s="192"/>
      <c r="M203" s="197"/>
      <c r="N203" s="198"/>
      <c r="O203" s="198"/>
      <c r="P203" s="198"/>
      <c r="Q203" s="198"/>
      <c r="R203" s="198"/>
      <c r="S203" s="198"/>
      <c r="T203" s="199"/>
      <c r="U203" s="14"/>
      <c r="V203" s="14"/>
      <c r="W203" s="14"/>
      <c r="X203" s="14"/>
      <c r="Y203" s="14"/>
      <c r="Z203" s="14"/>
      <c r="AA203" s="14"/>
      <c r="AB203" s="14"/>
      <c r="AC203" s="14"/>
      <c r="AD203" s="14"/>
      <c r="AE203" s="14"/>
      <c r="AT203" s="193" t="s">
        <v>144</v>
      </c>
      <c r="AU203" s="193" t="s">
        <v>79</v>
      </c>
      <c r="AV203" s="14" t="s">
        <v>79</v>
      </c>
      <c r="AW203" s="14" t="s">
        <v>33</v>
      </c>
      <c r="AX203" s="14" t="s">
        <v>71</v>
      </c>
      <c r="AY203" s="193" t="s">
        <v>129</v>
      </c>
    </row>
    <row r="204" s="15" customFormat="1">
      <c r="A204" s="15"/>
      <c r="B204" s="210"/>
      <c r="C204" s="15"/>
      <c r="D204" s="185" t="s">
        <v>144</v>
      </c>
      <c r="E204" s="211" t="s">
        <v>3</v>
      </c>
      <c r="F204" s="212" t="s">
        <v>319</v>
      </c>
      <c r="G204" s="15"/>
      <c r="H204" s="213">
        <v>186.66</v>
      </c>
      <c r="I204" s="214"/>
      <c r="J204" s="15"/>
      <c r="K204" s="15"/>
      <c r="L204" s="210"/>
      <c r="M204" s="215"/>
      <c r="N204" s="216"/>
      <c r="O204" s="216"/>
      <c r="P204" s="216"/>
      <c r="Q204" s="216"/>
      <c r="R204" s="216"/>
      <c r="S204" s="216"/>
      <c r="T204" s="217"/>
      <c r="U204" s="15"/>
      <c r="V204" s="15"/>
      <c r="W204" s="15"/>
      <c r="X204" s="15"/>
      <c r="Y204" s="15"/>
      <c r="Z204" s="15"/>
      <c r="AA204" s="15"/>
      <c r="AB204" s="15"/>
      <c r="AC204" s="15"/>
      <c r="AD204" s="15"/>
      <c r="AE204" s="15"/>
      <c r="AT204" s="211" t="s">
        <v>144</v>
      </c>
      <c r="AU204" s="211" t="s">
        <v>79</v>
      </c>
      <c r="AV204" s="15" t="s">
        <v>85</v>
      </c>
      <c r="AW204" s="15" t="s">
        <v>33</v>
      </c>
      <c r="AX204" s="15" t="s">
        <v>15</v>
      </c>
      <c r="AY204" s="211" t="s">
        <v>129</v>
      </c>
    </row>
    <row r="205" s="2" customFormat="1" ht="16.5" customHeight="1">
      <c r="A205" s="39"/>
      <c r="B205" s="165"/>
      <c r="C205" s="200" t="s">
        <v>333</v>
      </c>
      <c r="D205" s="200" t="s">
        <v>147</v>
      </c>
      <c r="E205" s="201" t="s">
        <v>334</v>
      </c>
      <c r="F205" s="202" t="s">
        <v>335</v>
      </c>
      <c r="G205" s="203" t="s">
        <v>255</v>
      </c>
      <c r="H205" s="204">
        <v>0.059999999999999998</v>
      </c>
      <c r="I205" s="205"/>
      <c r="J205" s="206">
        <f>ROUND(I205*H205,2)</f>
        <v>0</v>
      </c>
      <c r="K205" s="202" t="s">
        <v>136</v>
      </c>
      <c r="L205" s="207"/>
      <c r="M205" s="208" t="s">
        <v>3</v>
      </c>
      <c r="N205" s="209" t="s">
        <v>43</v>
      </c>
      <c r="O205" s="73"/>
      <c r="P205" s="175">
        <f>O205*H205</f>
        <v>0</v>
      </c>
      <c r="Q205" s="175">
        <v>1</v>
      </c>
      <c r="R205" s="175">
        <f>Q205*H205</f>
        <v>0.059999999999999998</v>
      </c>
      <c r="S205" s="175">
        <v>0</v>
      </c>
      <c r="T205" s="176">
        <f>S205*H205</f>
        <v>0</v>
      </c>
      <c r="U205" s="39"/>
      <c r="V205" s="39"/>
      <c r="W205" s="39"/>
      <c r="X205" s="39"/>
      <c r="Y205" s="39"/>
      <c r="Z205" s="39"/>
      <c r="AA205" s="39"/>
      <c r="AB205" s="39"/>
      <c r="AC205" s="39"/>
      <c r="AD205" s="39"/>
      <c r="AE205" s="39"/>
      <c r="AR205" s="177" t="s">
        <v>320</v>
      </c>
      <c r="AT205" s="177" t="s">
        <v>147</v>
      </c>
      <c r="AU205" s="177" t="s">
        <v>79</v>
      </c>
      <c r="AY205" s="20" t="s">
        <v>129</v>
      </c>
      <c r="BE205" s="178">
        <f>IF(N205="základní",J205,0)</f>
        <v>0</v>
      </c>
      <c r="BF205" s="178">
        <f>IF(N205="snížená",J205,0)</f>
        <v>0</v>
      </c>
      <c r="BG205" s="178">
        <f>IF(N205="zákl. přenesená",J205,0)</f>
        <v>0</v>
      </c>
      <c r="BH205" s="178">
        <f>IF(N205="sníž. přenesená",J205,0)</f>
        <v>0</v>
      </c>
      <c r="BI205" s="178">
        <f>IF(N205="nulová",J205,0)</f>
        <v>0</v>
      </c>
      <c r="BJ205" s="20" t="s">
        <v>79</v>
      </c>
      <c r="BK205" s="178">
        <f>ROUND(I205*H205,2)</f>
        <v>0</v>
      </c>
      <c r="BL205" s="20" t="s">
        <v>219</v>
      </c>
      <c r="BM205" s="177" t="s">
        <v>727</v>
      </c>
    </row>
    <row r="206" s="14" customFormat="1">
      <c r="A206" s="14"/>
      <c r="B206" s="192"/>
      <c r="C206" s="14"/>
      <c r="D206" s="185" t="s">
        <v>144</v>
      </c>
      <c r="E206" s="14"/>
      <c r="F206" s="194" t="s">
        <v>728</v>
      </c>
      <c r="G206" s="14"/>
      <c r="H206" s="195">
        <v>0.059999999999999998</v>
      </c>
      <c r="I206" s="196"/>
      <c r="J206" s="14"/>
      <c r="K206" s="14"/>
      <c r="L206" s="192"/>
      <c r="M206" s="197"/>
      <c r="N206" s="198"/>
      <c r="O206" s="198"/>
      <c r="P206" s="198"/>
      <c r="Q206" s="198"/>
      <c r="R206" s="198"/>
      <c r="S206" s="198"/>
      <c r="T206" s="199"/>
      <c r="U206" s="14"/>
      <c r="V206" s="14"/>
      <c r="W206" s="14"/>
      <c r="X206" s="14"/>
      <c r="Y206" s="14"/>
      <c r="Z206" s="14"/>
      <c r="AA206" s="14"/>
      <c r="AB206" s="14"/>
      <c r="AC206" s="14"/>
      <c r="AD206" s="14"/>
      <c r="AE206" s="14"/>
      <c r="AT206" s="193" t="s">
        <v>144</v>
      </c>
      <c r="AU206" s="193" t="s">
        <v>79</v>
      </c>
      <c r="AV206" s="14" t="s">
        <v>79</v>
      </c>
      <c r="AW206" s="14" t="s">
        <v>4</v>
      </c>
      <c r="AX206" s="14" t="s">
        <v>15</v>
      </c>
      <c r="AY206" s="193" t="s">
        <v>129</v>
      </c>
    </row>
    <row r="207" s="2" customFormat="1" ht="24.15" customHeight="1">
      <c r="A207" s="39"/>
      <c r="B207" s="165"/>
      <c r="C207" s="166" t="s">
        <v>367</v>
      </c>
      <c r="D207" s="166" t="s">
        <v>132</v>
      </c>
      <c r="E207" s="167" t="s">
        <v>339</v>
      </c>
      <c r="F207" s="168" t="s">
        <v>340</v>
      </c>
      <c r="G207" s="169" t="s">
        <v>135</v>
      </c>
      <c r="H207" s="170">
        <v>7.7000000000000002</v>
      </c>
      <c r="I207" s="171"/>
      <c r="J207" s="172">
        <f>ROUND(I207*H207,2)</f>
        <v>0</v>
      </c>
      <c r="K207" s="168" t="s">
        <v>136</v>
      </c>
      <c r="L207" s="40"/>
      <c r="M207" s="173" t="s">
        <v>3</v>
      </c>
      <c r="N207" s="174" t="s">
        <v>43</v>
      </c>
      <c r="O207" s="73"/>
      <c r="P207" s="175">
        <f>O207*H207</f>
        <v>0</v>
      </c>
      <c r="Q207" s="175">
        <v>0.00088000000000000003</v>
      </c>
      <c r="R207" s="175">
        <f>Q207*H207</f>
        <v>0.0067760000000000008</v>
      </c>
      <c r="S207" s="175">
        <v>0</v>
      </c>
      <c r="T207" s="176">
        <f>S207*H207</f>
        <v>0</v>
      </c>
      <c r="U207" s="39"/>
      <c r="V207" s="39"/>
      <c r="W207" s="39"/>
      <c r="X207" s="39"/>
      <c r="Y207" s="39"/>
      <c r="Z207" s="39"/>
      <c r="AA207" s="39"/>
      <c r="AB207" s="39"/>
      <c r="AC207" s="39"/>
      <c r="AD207" s="39"/>
      <c r="AE207" s="39"/>
      <c r="AR207" s="177" t="s">
        <v>219</v>
      </c>
      <c r="AT207" s="177" t="s">
        <v>132</v>
      </c>
      <c r="AU207" s="177" t="s">
        <v>79</v>
      </c>
      <c r="AY207" s="20" t="s">
        <v>129</v>
      </c>
      <c r="BE207" s="178">
        <f>IF(N207="základní",J207,0)</f>
        <v>0</v>
      </c>
      <c r="BF207" s="178">
        <f>IF(N207="snížená",J207,0)</f>
        <v>0</v>
      </c>
      <c r="BG207" s="178">
        <f>IF(N207="zákl. přenesená",J207,0)</f>
        <v>0</v>
      </c>
      <c r="BH207" s="178">
        <f>IF(N207="sníž. přenesená",J207,0)</f>
        <v>0</v>
      </c>
      <c r="BI207" s="178">
        <f>IF(N207="nulová",J207,0)</f>
        <v>0</v>
      </c>
      <c r="BJ207" s="20" t="s">
        <v>79</v>
      </c>
      <c r="BK207" s="178">
        <f>ROUND(I207*H207,2)</f>
        <v>0</v>
      </c>
      <c r="BL207" s="20" t="s">
        <v>219</v>
      </c>
      <c r="BM207" s="177" t="s">
        <v>729</v>
      </c>
    </row>
    <row r="208" s="2" customFormat="1">
      <c r="A208" s="39"/>
      <c r="B208" s="40"/>
      <c r="C208" s="39"/>
      <c r="D208" s="179" t="s">
        <v>138</v>
      </c>
      <c r="E208" s="39"/>
      <c r="F208" s="180" t="s">
        <v>342</v>
      </c>
      <c r="G208" s="39"/>
      <c r="H208" s="39"/>
      <c r="I208" s="181"/>
      <c r="J208" s="39"/>
      <c r="K208" s="39"/>
      <c r="L208" s="40"/>
      <c r="M208" s="182"/>
      <c r="N208" s="183"/>
      <c r="O208" s="73"/>
      <c r="P208" s="73"/>
      <c r="Q208" s="73"/>
      <c r="R208" s="73"/>
      <c r="S208" s="73"/>
      <c r="T208" s="74"/>
      <c r="U208" s="39"/>
      <c r="V208" s="39"/>
      <c r="W208" s="39"/>
      <c r="X208" s="39"/>
      <c r="Y208" s="39"/>
      <c r="Z208" s="39"/>
      <c r="AA208" s="39"/>
      <c r="AB208" s="39"/>
      <c r="AC208" s="39"/>
      <c r="AD208" s="39"/>
      <c r="AE208" s="39"/>
      <c r="AT208" s="20" t="s">
        <v>138</v>
      </c>
      <c r="AU208" s="20" t="s">
        <v>79</v>
      </c>
    </row>
    <row r="209" s="13" customFormat="1">
      <c r="A209" s="13"/>
      <c r="B209" s="184"/>
      <c r="C209" s="13"/>
      <c r="D209" s="185" t="s">
        <v>144</v>
      </c>
      <c r="E209" s="186" t="s">
        <v>3</v>
      </c>
      <c r="F209" s="187" t="s">
        <v>314</v>
      </c>
      <c r="G209" s="13"/>
      <c r="H209" s="186" t="s">
        <v>3</v>
      </c>
      <c r="I209" s="188"/>
      <c r="J209" s="13"/>
      <c r="K209" s="13"/>
      <c r="L209" s="184"/>
      <c r="M209" s="189"/>
      <c r="N209" s="190"/>
      <c r="O209" s="190"/>
      <c r="P209" s="190"/>
      <c r="Q209" s="190"/>
      <c r="R209" s="190"/>
      <c r="S209" s="190"/>
      <c r="T209" s="191"/>
      <c r="U209" s="13"/>
      <c r="V209" s="13"/>
      <c r="W209" s="13"/>
      <c r="X209" s="13"/>
      <c r="Y209" s="13"/>
      <c r="Z209" s="13"/>
      <c r="AA209" s="13"/>
      <c r="AB209" s="13"/>
      <c r="AC209" s="13"/>
      <c r="AD209" s="13"/>
      <c r="AE209" s="13"/>
      <c r="AT209" s="186" t="s">
        <v>144</v>
      </c>
      <c r="AU209" s="186" t="s">
        <v>79</v>
      </c>
      <c r="AV209" s="13" t="s">
        <v>15</v>
      </c>
      <c r="AW209" s="13" t="s">
        <v>33</v>
      </c>
      <c r="AX209" s="13" t="s">
        <v>71</v>
      </c>
      <c r="AY209" s="186" t="s">
        <v>129</v>
      </c>
    </row>
    <row r="210" s="14" customFormat="1">
      <c r="A210" s="14"/>
      <c r="B210" s="192"/>
      <c r="C210" s="14"/>
      <c r="D210" s="185" t="s">
        <v>144</v>
      </c>
      <c r="E210" s="193" t="s">
        <v>3</v>
      </c>
      <c r="F210" s="194" t="s">
        <v>315</v>
      </c>
      <c r="G210" s="14"/>
      <c r="H210" s="195">
        <v>1.7</v>
      </c>
      <c r="I210" s="196"/>
      <c r="J210" s="14"/>
      <c r="K210" s="14"/>
      <c r="L210" s="192"/>
      <c r="M210" s="197"/>
      <c r="N210" s="198"/>
      <c r="O210" s="198"/>
      <c r="P210" s="198"/>
      <c r="Q210" s="198"/>
      <c r="R210" s="198"/>
      <c r="S210" s="198"/>
      <c r="T210" s="199"/>
      <c r="U210" s="14"/>
      <c r="V210" s="14"/>
      <c r="W210" s="14"/>
      <c r="X210" s="14"/>
      <c r="Y210" s="14"/>
      <c r="Z210" s="14"/>
      <c r="AA210" s="14"/>
      <c r="AB210" s="14"/>
      <c r="AC210" s="14"/>
      <c r="AD210" s="14"/>
      <c r="AE210" s="14"/>
      <c r="AT210" s="193" t="s">
        <v>144</v>
      </c>
      <c r="AU210" s="193" t="s">
        <v>79</v>
      </c>
      <c r="AV210" s="14" t="s">
        <v>79</v>
      </c>
      <c r="AW210" s="14" t="s">
        <v>33</v>
      </c>
      <c r="AX210" s="14" t="s">
        <v>71</v>
      </c>
      <c r="AY210" s="193" t="s">
        <v>129</v>
      </c>
    </row>
    <row r="211" s="13" customFormat="1">
      <c r="A211" s="13"/>
      <c r="B211" s="184"/>
      <c r="C211" s="13"/>
      <c r="D211" s="185" t="s">
        <v>144</v>
      </c>
      <c r="E211" s="186" t="s">
        <v>3</v>
      </c>
      <c r="F211" s="187" t="s">
        <v>317</v>
      </c>
      <c r="G211" s="13"/>
      <c r="H211" s="186" t="s">
        <v>3</v>
      </c>
      <c r="I211" s="188"/>
      <c r="J211" s="13"/>
      <c r="K211" s="13"/>
      <c r="L211" s="184"/>
      <c r="M211" s="189"/>
      <c r="N211" s="190"/>
      <c r="O211" s="190"/>
      <c r="P211" s="190"/>
      <c r="Q211" s="190"/>
      <c r="R211" s="190"/>
      <c r="S211" s="190"/>
      <c r="T211" s="191"/>
      <c r="U211" s="13"/>
      <c r="V211" s="13"/>
      <c r="W211" s="13"/>
      <c r="X211" s="13"/>
      <c r="Y211" s="13"/>
      <c r="Z211" s="13"/>
      <c r="AA211" s="13"/>
      <c r="AB211" s="13"/>
      <c r="AC211" s="13"/>
      <c r="AD211" s="13"/>
      <c r="AE211" s="13"/>
      <c r="AT211" s="186" t="s">
        <v>144</v>
      </c>
      <c r="AU211" s="186" t="s">
        <v>79</v>
      </c>
      <c r="AV211" s="13" t="s">
        <v>15</v>
      </c>
      <c r="AW211" s="13" t="s">
        <v>33</v>
      </c>
      <c r="AX211" s="13" t="s">
        <v>71</v>
      </c>
      <c r="AY211" s="186" t="s">
        <v>129</v>
      </c>
    </row>
    <row r="212" s="14" customFormat="1">
      <c r="A212" s="14"/>
      <c r="B212" s="192"/>
      <c r="C212" s="14"/>
      <c r="D212" s="185" t="s">
        <v>144</v>
      </c>
      <c r="E212" s="193" t="s">
        <v>3</v>
      </c>
      <c r="F212" s="194" t="s">
        <v>318</v>
      </c>
      <c r="G212" s="14"/>
      <c r="H212" s="195">
        <v>6</v>
      </c>
      <c r="I212" s="196"/>
      <c r="J212" s="14"/>
      <c r="K212" s="14"/>
      <c r="L212" s="192"/>
      <c r="M212" s="197"/>
      <c r="N212" s="198"/>
      <c r="O212" s="198"/>
      <c r="P212" s="198"/>
      <c r="Q212" s="198"/>
      <c r="R212" s="198"/>
      <c r="S212" s="198"/>
      <c r="T212" s="199"/>
      <c r="U212" s="14"/>
      <c r="V212" s="14"/>
      <c r="W212" s="14"/>
      <c r="X212" s="14"/>
      <c r="Y212" s="14"/>
      <c r="Z212" s="14"/>
      <c r="AA212" s="14"/>
      <c r="AB212" s="14"/>
      <c r="AC212" s="14"/>
      <c r="AD212" s="14"/>
      <c r="AE212" s="14"/>
      <c r="AT212" s="193" t="s">
        <v>144</v>
      </c>
      <c r="AU212" s="193" t="s">
        <v>79</v>
      </c>
      <c r="AV212" s="14" t="s">
        <v>79</v>
      </c>
      <c r="AW212" s="14" t="s">
        <v>33</v>
      </c>
      <c r="AX212" s="14" t="s">
        <v>71</v>
      </c>
      <c r="AY212" s="193" t="s">
        <v>129</v>
      </c>
    </row>
    <row r="213" s="15" customFormat="1">
      <c r="A213" s="15"/>
      <c r="B213" s="210"/>
      <c r="C213" s="15"/>
      <c r="D213" s="185" t="s">
        <v>144</v>
      </c>
      <c r="E213" s="211" t="s">
        <v>3</v>
      </c>
      <c r="F213" s="212" t="s">
        <v>319</v>
      </c>
      <c r="G213" s="15"/>
      <c r="H213" s="213">
        <v>7.7000000000000002</v>
      </c>
      <c r="I213" s="214"/>
      <c r="J213" s="15"/>
      <c r="K213" s="15"/>
      <c r="L213" s="210"/>
      <c r="M213" s="215"/>
      <c r="N213" s="216"/>
      <c r="O213" s="216"/>
      <c r="P213" s="216"/>
      <c r="Q213" s="216"/>
      <c r="R213" s="216"/>
      <c r="S213" s="216"/>
      <c r="T213" s="217"/>
      <c r="U213" s="15"/>
      <c r="V213" s="15"/>
      <c r="W213" s="15"/>
      <c r="X213" s="15"/>
      <c r="Y213" s="15"/>
      <c r="Z213" s="15"/>
      <c r="AA213" s="15"/>
      <c r="AB213" s="15"/>
      <c r="AC213" s="15"/>
      <c r="AD213" s="15"/>
      <c r="AE213" s="15"/>
      <c r="AT213" s="211" t="s">
        <v>144</v>
      </c>
      <c r="AU213" s="211" t="s">
        <v>79</v>
      </c>
      <c r="AV213" s="15" t="s">
        <v>85</v>
      </c>
      <c r="AW213" s="15" t="s">
        <v>33</v>
      </c>
      <c r="AX213" s="15" t="s">
        <v>15</v>
      </c>
      <c r="AY213" s="211" t="s">
        <v>129</v>
      </c>
    </row>
    <row r="214" s="2" customFormat="1" ht="49.05" customHeight="1">
      <c r="A214" s="39"/>
      <c r="B214" s="165"/>
      <c r="C214" s="200" t="s">
        <v>372</v>
      </c>
      <c r="D214" s="200" t="s">
        <v>147</v>
      </c>
      <c r="E214" s="201" t="s">
        <v>344</v>
      </c>
      <c r="F214" s="202" t="s">
        <v>345</v>
      </c>
      <c r="G214" s="203" t="s">
        <v>135</v>
      </c>
      <c r="H214" s="204">
        <v>8.9740000000000002</v>
      </c>
      <c r="I214" s="205"/>
      <c r="J214" s="206">
        <f>ROUND(I214*H214,2)</f>
        <v>0</v>
      </c>
      <c r="K214" s="202" t="s">
        <v>136</v>
      </c>
      <c r="L214" s="207"/>
      <c r="M214" s="208" t="s">
        <v>3</v>
      </c>
      <c r="N214" s="209" t="s">
        <v>43</v>
      </c>
      <c r="O214" s="73"/>
      <c r="P214" s="175">
        <f>O214*H214</f>
        <v>0</v>
      </c>
      <c r="Q214" s="175">
        <v>0.0054000000000000003</v>
      </c>
      <c r="R214" s="175">
        <f>Q214*H214</f>
        <v>0.048459600000000005</v>
      </c>
      <c r="S214" s="175">
        <v>0</v>
      </c>
      <c r="T214" s="176">
        <f>S214*H214</f>
        <v>0</v>
      </c>
      <c r="U214" s="39"/>
      <c r="V214" s="39"/>
      <c r="W214" s="39"/>
      <c r="X214" s="39"/>
      <c r="Y214" s="39"/>
      <c r="Z214" s="39"/>
      <c r="AA214" s="39"/>
      <c r="AB214" s="39"/>
      <c r="AC214" s="39"/>
      <c r="AD214" s="39"/>
      <c r="AE214" s="39"/>
      <c r="AR214" s="177" t="s">
        <v>320</v>
      </c>
      <c r="AT214" s="177" t="s">
        <v>147</v>
      </c>
      <c r="AU214" s="177" t="s">
        <v>79</v>
      </c>
      <c r="AY214" s="20" t="s">
        <v>129</v>
      </c>
      <c r="BE214" s="178">
        <f>IF(N214="základní",J214,0)</f>
        <v>0</v>
      </c>
      <c r="BF214" s="178">
        <f>IF(N214="snížená",J214,0)</f>
        <v>0</v>
      </c>
      <c r="BG214" s="178">
        <f>IF(N214="zákl. přenesená",J214,0)</f>
        <v>0</v>
      </c>
      <c r="BH214" s="178">
        <f>IF(N214="sníž. přenesená",J214,0)</f>
        <v>0</v>
      </c>
      <c r="BI214" s="178">
        <f>IF(N214="nulová",J214,0)</f>
        <v>0</v>
      </c>
      <c r="BJ214" s="20" t="s">
        <v>79</v>
      </c>
      <c r="BK214" s="178">
        <f>ROUND(I214*H214,2)</f>
        <v>0</v>
      </c>
      <c r="BL214" s="20" t="s">
        <v>219</v>
      </c>
      <c r="BM214" s="177" t="s">
        <v>730</v>
      </c>
    </row>
    <row r="215" s="14" customFormat="1">
      <c r="A215" s="14"/>
      <c r="B215" s="192"/>
      <c r="C215" s="14"/>
      <c r="D215" s="185" t="s">
        <v>144</v>
      </c>
      <c r="E215" s="14"/>
      <c r="F215" s="194" t="s">
        <v>347</v>
      </c>
      <c r="G215" s="14"/>
      <c r="H215" s="195">
        <v>8.9740000000000002</v>
      </c>
      <c r="I215" s="196"/>
      <c r="J215" s="14"/>
      <c r="K215" s="14"/>
      <c r="L215" s="192"/>
      <c r="M215" s="197"/>
      <c r="N215" s="198"/>
      <c r="O215" s="198"/>
      <c r="P215" s="198"/>
      <c r="Q215" s="198"/>
      <c r="R215" s="198"/>
      <c r="S215" s="198"/>
      <c r="T215" s="199"/>
      <c r="U215" s="14"/>
      <c r="V215" s="14"/>
      <c r="W215" s="14"/>
      <c r="X215" s="14"/>
      <c r="Y215" s="14"/>
      <c r="Z215" s="14"/>
      <c r="AA215" s="14"/>
      <c r="AB215" s="14"/>
      <c r="AC215" s="14"/>
      <c r="AD215" s="14"/>
      <c r="AE215" s="14"/>
      <c r="AT215" s="193" t="s">
        <v>144</v>
      </c>
      <c r="AU215" s="193" t="s">
        <v>79</v>
      </c>
      <c r="AV215" s="14" t="s">
        <v>79</v>
      </c>
      <c r="AW215" s="14" t="s">
        <v>4</v>
      </c>
      <c r="AX215" s="14" t="s">
        <v>15</v>
      </c>
      <c r="AY215" s="193" t="s">
        <v>129</v>
      </c>
    </row>
    <row r="216" s="2" customFormat="1" ht="49.05" customHeight="1">
      <c r="A216" s="39"/>
      <c r="B216" s="165"/>
      <c r="C216" s="166" t="s">
        <v>388</v>
      </c>
      <c r="D216" s="166" t="s">
        <v>132</v>
      </c>
      <c r="E216" s="167" t="s">
        <v>349</v>
      </c>
      <c r="F216" s="168" t="s">
        <v>350</v>
      </c>
      <c r="G216" s="169" t="s">
        <v>135</v>
      </c>
      <c r="H216" s="170">
        <v>43.340000000000003</v>
      </c>
      <c r="I216" s="171"/>
      <c r="J216" s="172">
        <f>ROUND(I216*H216,2)</f>
        <v>0</v>
      </c>
      <c r="K216" s="168" t="s">
        <v>136</v>
      </c>
      <c r="L216" s="40"/>
      <c r="M216" s="173" t="s">
        <v>3</v>
      </c>
      <c r="N216" s="174" t="s">
        <v>43</v>
      </c>
      <c r="O216" s="73"/>
      <c r="P216" s="175">
        <f>O216*H216</f>
        <v>0</v>
      </c>
      <c r="Q216" s="175">
        <v>0</v>
      </c>
      <c r="R216" s="175">
        <f>Q216*H216</f>
        <v>0</v>
      </c>
      <c r="S216" s="175">
        <v>0</v>
      </c>
      <c r="T216" s="176">
        <f>S216*H216</f>
        <v>0</v>
      </c>
      <c r="U216" s="39"/>
      <c r="V216" s="39"/>
      <c r="W216" s="39"/>
      <c r="X216" s="39"/>
      <c r="Y216" s="39"/>
      <c r="Z216" s="39"/>
      <c r="AA216" s="39"/>
      <c r="AB216" s="39"/>
      <c r="AC216" s="39"/>
      <c r="AD216" s="39"/>
      <c r="AE216" s="39"/>
      <c r="AR216" s="177" t="s">
        <v>219</v>
      </c>
      <c r="AT216" s="177" t="s">
        <v>132</v>
      </c>
      <c r="AU216" s="177" t="s">
        <v>79</v>
      </c>
      <c r="AY216" s="20" t="s">
        <v>129</v>
      </c>
      <c r="BE216" s="178">
        <f>IF(N216="základní",J216,0)</f>
        <v>0</v>
      </c>
      <c r="BF216" s="178">
        <f>IF(N216="snížená",J216,0)</f>
        <v>0</v>
      </c>
      <c r="BG216" s="178">
        <f>IF(N216="zákl. přenesená",J216,0)</f>
        <v>0</v>
      </c>
      <c r="BH216" s="178">
        <f>IF(N216="sníž. přenesená",J216,0)</f>
        <v>0</v>
      </c>
      <c r="BI216" s="178">
        <f>IF(N216="nulová",J216,0)</f>
        <v>0</v>
      </c>
      <c r="BJ216" s="20" t="s">
        <v>79</v>
      </c>
      <c r="BK216" s="178">
        <f>ROUND(I216*H216,2)</f>
        <v>0</v>
      </c>
      <c r="BL216" s="20" t="s">
        <v>219</v>
      </c>
      <c r="BM216" s="177" t="s">
        <v>731</v>
      </c>
    </row>
    <row r="217" s="2" customFormat="1">
      <c r="A217" s="39"/>
      <c r="B217" s="40"/>
      <c r="C217" s="39"/>
      <c r="D217" s="179" t="s">
        <v>138</v>
      </c>
      <c r="E217" s="39"/>
      <c r="F217" s="180" t="s">
        <v>352</v>
      </c>
      <c r="G217" s="39"/>
      <c r="H217" s="39"/>
      <c r="I217" s="181"/>
      <c r="J217" s="39"/>
      <c r="K217" s="39"/>
      <c r="L217" s="40"/>
      <c r="M217" s="182"/>
      <c r="N217" s="183"/>
      <c r="O217" s="73"/>
      <c r="P217" s="73"/>
      <c r="Q217" s="73"/>
      <c r="R217" s="73"/>
      <c r="S217" s="73"/>
      <c r="T217" s="74"/>
      <c r="U217" s="39"/>
      <c r="V217" s="39"/>
      <c r="W217" s="39"/>
      <c r="X217" s="39"/>
      <c r="Y217" s="39"/>
      <c r="Z217" s="39"/>
      <c r="AA217" s="39"/>
      <c r="AB217" s="39"/>
      <c r="AC217" s="39"/>
      <c r="AD217" s="39"/>
      <c r="AE217" s="39"/>
      <c r="AT217" s="20" t="s">
        <v>138</v>
      </c>
      <c r="AU217" s="20" t="s">
        <v>79</v>
      </c>
    </row>
    <row r="218" s="13" customFormat="1">
      <c r="A218" s="13"/>
      <c r="B218" s="184"/>
      <c r="C218" s="13"/>
      <c r="D218" s="185" t="s">
        <v>144</v>
      </c>
      <c r="E218" s="186" t="s">
        <v>3</v>
      </c>
      <c r="F218" s="187" t="s">
        <v>353</v>
      </c>
      <c r="G218" s="13"/>
      <c r="H218" s="186" t="s">
        <v>3</v>
      </c>
      <c r="I218" s="188"/>
      <c r="J218" s="13"/>
      <c r="K218" s="13"/>
      <c r="L218" s="184"/>
      <c r="M218" s="189"/>
      <c r="N218" s="190"/>
      <c r="O218" s="190"/>
      <c r="P218" s="190"/>
      <c r="Q218" s="190"/>
      <c r="R218" s="190"/>
      <c r="S218" s="190"/>
      <c r="T218" s="191"/>
      <c r="U218" s="13"/>
      <c r="V218" s="13"/>
      <c r="W218" s="13"/>
      <c r="X218" s="13"/>
      <c r="Y218" s="13"/>
      <c r="Z218" s="13"/>
      <c r="AA218" s="13"/>
      <c r="AB218" s="13"/>
      <c r="AC218" s="13"/>
      <c r="AD218" s="13"/>
      <c r="AE218" s="13"/>
      <c r="AT218" s="186" t="s">
        <v>144</v>
      </c>
      <c r="AU218" s="186" t="s">
        <v>79</v>
      </c>
      <c r="AV218" s="13" t="s">
        <v>15</v>
      </c>
      <c r="AW218" s="13" t="s">
        <v>33</v>
      </c>
      <c r="AX218" s="13" t="s">
        <v>71</v>
      </c>
      <c r="AY218" s="186" t="s">
        <v>129</v>
      </c>
    </row>
    <row r="219" s="14" customFormat="1">
      <c r="A219" s="14"/>
      <c r="B219" s="192"/>
      <c r="C219" s="14"/>
      <c r="D219" s="185" t="s">
        <v>144</v>
      </c>
      <c r="E219" s="193" t="s">
        <v>3</v>
      </c>
      <c r="F219" s="194" t="s">
        <v>354</v>
      </c>
      <c r="G219" s="14"/>
      <c r="H219" s="195">
        <v>13.119999999999999</v>
      </c>
      <c r="I219" s="196"/>
      <c r="J219" s="14"/>
      <c r="K219" s="14"/>
      <c r="L219" s="192"/>
      <c r="M219" s="197"/>
      <c r="N219" s="198"/>
      <c r="O219" s="198"/>
      <c r="P219" s="198"/>
      <c r="Q219" s="198"/>
      <c r="R219" s="198"/>
      <c r="S219" s="198"/>
      <c r="T219" s="199"/>
      <c r="U219" s="14"/>
      <c r="V219" s="14"/>
      <c r="W219" s="14"/>
      <c r="X219" s="14"/>
      <c r="Y219" s="14"/>
      <c r="Z219" s="14"/>
      <c r="AA219" s="14"/>
      <c r="AB219" s="14"/>
      <c r="AC219" s="14"/>
      <c r="AD219" s="14"/>
      <c r="AE219" s="14"/>
      <c r="AT219" s="193" t="s">
        <v>144</v>
      </c>
      <c r="AU219" s="193" t="s">
        <v>79</v>
      </c>
      <c r="AV219" s="14" t="s">
        <v>79</v>
      </c>
      <c r="AW219" s="14" t="s">
        <v>33</v>
      </c>
      <c r="AX219" s="14" t="s">
        <v>71</v>
      </c>
      <c r="AY219" s="193" t="s">
        <v>129</v>
      </c>
    </row>
    <row r="220" s="13" customFormat="1">
      <c r="A220" s="13"/>
      <c r="B220" s="184"/>
      <c r="C220" s="13"/>
      <c r="D220" s="185" t="s">
        <v>144</v>
      </c>
      <c r="E220" s="186" t="s">
        <v>3</v>
      </c>
      <c r="F220" s="187" t="s">
        <v>355</v>
      </c>
      <c r="G220" s="13"/>
      <c r="H220" s="186" t="s">
        <v>3</v>
      </c>
      <c r="I220" s="188"/>
      <c r="J220" s="13"/>
      <c r="K220" s="13"/>
      <c r="L220" s="184"/>
      <c r="M220" s="189"/>
      <c r="N220" s="190"/>
      <c r="O220" s="190"/>
      <c r="P220" s="190"/>
      <c r="Q220" s="190"/>
      <c r="R220" s="190"/>
      <c r="S220" s="190"/>
      <c r="T220" s="191"/>
      <c r="U220" s="13"/>
      <c r="V220" s="13"/>
      <c r="W220" s="13"/>
      <c r="X220" s="13"/>
      <c r="Y220" s="13"/>
      <c r="Z220" s="13"/>
      <c r="AA220" s="13"/>
      <c r="AB220" s="13"/>
      <c r="AC220" s="13"/>
      <c r="AD220" s="13"/>
      <c r="AE220" s="13"/>
      <c r="AT220" s="186" t="s">
        <v>144</v>
      </c>
      <c r="AU220" s="186" t="s">
        <v>79</v>
      </c>
      <c r="AV220" s="13" t="s">
        <v>15</v>
      </c>
      <c r="AW220" s="13" t="s">
        <v>33</v>
      </c>
      <c r="AX220" s="13" t="s">
        <v>71</v>
      </c>
      <c r="AY220" s="186" t="s">
        <v>129</v>
      </c>
    </row>
    <row r="221" s="14" customFormat="1">
      <c r="A221" s="14"/>
      <c r="B221" s="192"/>
      <c r="C221" s="14"/>
      <c r="D221" s="185" t="s">
        <v>144</v>
      </c>
      <c r="E221" s="193" t="s">
        <v>3</v>
      </c>
      <c r="F221" s="194" t="s">
        <v>356</v>
      </c>
      <c r="G221" s="14"/>
      <c r="H221" s="195">
        <v>6.8200000000000003</v>
      </c>
      <c r="I221" s="196"/>
      <c r="J221" s="14"/>
      <c r="K221" s="14"/>
      <c r="L221" s="192"/>
      <c r="M221" s="197"/>
      <c r="N221" s="198"/>
      <c r="O221" s="198"/>
      <c r="P221" s="198"/>
      <c r="Q221" s="198"/>
      <c r="R221" s="198"/>
      <c r="S221" s="198"/>
      <c r="T221" s="199"/>
      <c r="U221" s="14"/>
      <c r="V221" s="14"/>
      <c r="W221" s="14"/>
      <c r="X221" s="14"/>
      <c r="Y221" s="14"/>
      <c r="Z221" s="14"/>
      <c r="AA221" s="14"/>
      <c r="AB221" s="14"/>
      <c r="AC221" s="14"/>
      <c r="AD221" s="14"/>
      <c r="AE221" s="14"/>
      <c r="AT221" s="193" t="s">
        <v>144</v>
      </c>
      <c r="AU221" s="193" t="s">
        <v>79</v>
      </c>
      <c r="AV221" s="14" t="s">
        <v>79</v>
      </c>
      <c r="AW221" s="14" t="s">
        <v>33</v>
      </c>
      <c r="AX221" s="14" t="s">
        <v>71</v>
      </c>
      <c r="AY221" s="193" t="s">
        <v>129</v>
      </c>
    </row>
    <row r="222" s="13" customFormat="1">
      <c r="A222" s="13"/>
      <c r="B222" s="184"/>
      <c r="C222" s="13"/>
      <c r="D222" s="185" t="s">
        <v>144</v>
      </c>
      <c r="E222" s="186" t="s">
        <v>3</v>
      </c>
      <c r="F222" s="187" t="s">
        <v>357</v>
      </c>
      <c r="G222" s="13"/>
      <c r="H222" s="186" t="s">
        <v>3</v>
      </c>
      <c r="I222" s="188"/>
      <c r="J222" s="13"/>
      <c r="K222" s="13"/>
      <c r="L222" s="184"/>
      <c r="M222" s="189"/>
      <c r="N222" s="190"/>
      <c r="O222" s="190"/>
      <c r="P222" s="190"/>
      <c r="Q222" s="190"/>
      <c r="R222" s="190"/>
      <c r="S222" s="190"/>
      <c r="T222" s="191"/>
      <c r="U222" s="13"/>
      <c r="V222" s="13"/>
      <c r="W222" s="13"/>
      <c r="X222" s="13"/>
      <c r="Y222" s="13"/>
      <c r="Z222" s="13"/>
      <c r="AA222" s="13"/>
      <c r="AB222" s="13"/>
      <c r="AC222" s="13"/>
      <c r="AD222" s="13"/>
      <c r="AE222" s="13"/>
      <c r="AT222" s="186" t="s">
        <v>144</v>
      </c>
      <c r="AU222" s="186" t="s">
        <v>79</v>
      </c>
      <c r="AV222" s="13" t="s">
        <v>15</v>
      </c>
      <c r="AW222" s="13" t="s">
        <v>33</v>
      </c>
      <c r="AX222" s="13" t="s">
        <v>71</v>
      </c>
      <c r="AY222" s="186" t="s">
        <v>129</v>
      </c>
    </row>
    <row r="223" s="14" customFormat="1">
      <c r="A223" s="14"/>
      <c r="B223" s="192"/>
      <c r="C223" s="14"/>
      <c r="D223" s="185" t="s">
        <v>144</v>
      </c>
      <c r="E223" s="193" t="s">
        <v>3</v>
      </c>
      <c r="F223" s="194" t="s">
        <v>358</v>
      </c>
      <c r="G223" s="14"/>
      <c r="H223" s="195">
        <v>4.5599999999999996</v>
      </c>
      <c r="I223" s="196"/>
      <c r="J223" s="14"/>
      <c r="K223" s="14"/>
      <c r="L223" s="192"/>
      <c r="M223" s="197"/>
      <c r="N223" s="198"/>
      <c r="O223" s="198"/>
      <c r="P223" s="198"/>
      <c r="Q223" s="198"/>
      <c r="R223" s="198"/>
      <c r="S223" s="198"/>
      <c r="T223" s="199"/>
      <c r="U223" s="14"/>
      <c r="V223" s="14"/>
      <c r="W223" s="14"/>
      <c r="X223" s="14"/>
      <c r="Y223" s="14"/>
      <c r="Z223" s="14"/>
      <c r="AA223" s="14"/>
      <c r="AB223" s="14"/>
      <c r="AC223" s="14"/>
      <c r="AD223" s="14"/>
      <c r="AE223" s="14"/>
      <c r="AT223" s="193" t="s">
        <v>144</v>
      </c>
      <c r="AU223" s="193" t="s">
        <v>79</v>
      </c>
      <c r="AV223" s="14" t="s">
        <v>79</v>
      </c>
      <c r="AW223" s="14" t="s">
        <v>33</v>
      </c>
      <c r="AX223" s="14" t="s">
        <v>71</v>
      </c>
      <c r="AY223" s="193" t="s">
        <v>129</v>
      </c>
    </row>
    <row r="224" s="13" customFormat="1">
      <c r="A224" s="13"/>
      <c r="B224" s="184"/>
      <c r="C224" s="13"/>
      <c r="D224" s="185" t="s">
        <v>144</v>
      </c>
      <c r="E224" s="186" t="s">
        <v>3</v>
      </c>
      <c r="F224" s="187" t="s">
        <v>359</v>
      </c>
      <c r="G224" s="13"/>
      <c r="H224" s="186" t="s">
        <v>3</v>
      </c>
      <c r="I224" s="188"/>
      <c r="J224" s="13"/>
      <c r="K224" s="13"/>
      <c r="L224" s="184"/>
      <c r="M224" s="189"/>
      <c r="N224" s="190"/>
      <c r="O224" s="190"/>
      <c r="P224" s="190"/>
      <c r="Q224" s="190"/>
      <c r="R224" s="190"/>
      <c r="S224" s="190"/>
      <c r="T224" s="191"/>
      <c r="U224" s="13"/>
      <c r="V224" s="13"/>
      <c r="W224" s="13"/>
      <c r="X224" s="13"/>
      <c r="Y224" s="13"/>
      <c r="Z224" s="13"/>
      <c r="AA224" s="13"/>
      <c r="AB224" s="13"/>
      <c r="AC224" s="13"/>
      <c r="AD224" s="13"/>
      <c r="AE224" s="13"/>
      <c r="AT224" s="186" t="s">
        <v>144</v>
      </c>
      <c r="AU224" s="186" t="s">
        <v>79</v>
      </c>
      <c r="AV224" s="13" t="s">
        <v>15</v>
      </c>
      <c r="AW224" s="13" t="s">
        <v>33</v>
      </c>
      <c r="AX224" s="13" t="s">
        <v>71</v>
      </c>
      <c r="AY224" s="186" t="s">
        <v>129</v>
      </c>
    </row>
    <row r="225" s="14" customFormat="1">
      <c r="A225" s="14"/>
      <c r="B225" s="192"/>
      <c r="C225" s="14"/>
      <c r="D225" s="185" t="s">
        <v>144</v>
      </c>
      <c r="E225" s="193" t="s">
        <v>3</v>
      </c>
      <c r="F225" s="194" t="s">
        <v>360</v>
      </c>
      <c r="G225" s="14"/>
      <c r="H225" s="195">
        <v>7.7400000000000002</v>
      </c>
      <c r="I225" s="196"/>
      <c r="J225" s="14"/>
      <c r="K225" s="14"/>
      <c r="L225" s="192"/>
      <c r="M225" s="197"/>
      <c r="N225" s="198"/>
      <c r="O225" s="198"/>
      <c r="P225" s="198"/>
      <c r="Q225" s="198"/>
      <c r="R225" s="198"/>
      <c r="S225" s="198"/>
      <c r="T225" s="199"/>
      <c r="U225" s="14"/>
      <c r="V225" s="14"/>
      <c r="W225" s="14"/>
      <c r="X225" s="14"/>
      <c r="Y225" s="14"/>
      <c r="Z225" s="14"/>
      <c r="AA225" s="14"/>
      <c r="AB225" s="14"/>
      <c r="AC225" s="14"/>
      <c r="AD225" s="14"/>
      <c r="AE225" s="14"/>
      <c r="AT225" s="193" t="s">
        <v>144</v>
      </c>
      <c r="AU225" s="193" t="s">
        <v>79</v>
      </c>
      <c r="AV225" s="14" t="s">
        <v>79</v>
      </c>
      <c r="AW225" s="14" t="s">
        <v>33</v>
      </c>
      <c r="AX225" s="14" t="s">
        <v>71</v>
      </c>
      <c r="AY225" s="193" t="s">
        <v>129</v>
      </c>
    </row>
    <row r="226" s="13" customFormat="1">
      <c r="A226" s="13"/>
      <c r="B226" s="184"/>
      <c r="C226" s="13"/>
      <c r="D226" s="185" t="s">
        <v>144</v>
      </c>
      <c r="E226" s="186" t="s">
        <v>3</v>
      </c>
      <c r="F226" s="187" t="s">
        <v>361</v>
      </c>
      <c r="G226" s="13"/>
      <c r="H226" s="186" t="s">
        <v>3</v>
      </c>
      <c r="I226" s="188"/>
      <c r="J226" s="13"/>
      <c r="K226" s="13"/>
      <c r="L226" s="184"/>
      <c r="M226" s="189"/>
      <c r="N226" s="190"/>
      <c r="O226" s="190"/>
      <c r="P226" s="190"/>
      <c r="Q226" s="190"/>
      <c r="R226" s="190"/>
      <c r="S226" s="190"/>
      <c r="T226" s="191"/>
      <c r="U226" s="13"/>
      <c r="V226" s="13"/>
      <c r="W226" s="13"/>
      <c r="X226" s="13"/>
      <c r="Y226" s="13"/>
      <c r="Z226" s="13"/>
      <c r="AA226" s="13"/>
      <c r="AB226" s="13"/>
      <c r="AC226" s="13"/>
      <c r="AD226" s="13"/>
      <c r="AE226" s="13"/>
      <c r="AT226" s="186" t="s">
        <v>144</v>
      </c>
      <c r="AU226" s="186" t="s">
        <v>79</v>
      </c>
      <c r="AV226" s="13" t="s">
        <v>15</v>
      </c>
      <c r="AW226" s="13" t="s">
        <v>33</v>
      </c>
      <c r="AX226" s="13" t="s">
        <v>71</v>
      </c>
      <c r="AY226" s="186" t="s">
        <v>129</v>
      </c>
    </row>
    <row r="227" s="14" customFormat="1">
      <c r="A227" s="14"/>
      <c r="B227" s="192"/>
      <c r="C227" s="14"/>
      <c r="D227" s="185" t="s">
        <v>144</v>
      </c>
      <c r="E227" s="193" t="s">
        <v>3</v>
      </c>
      <c r="F227" s="194" t="s">
        <v>362</v>
      </c>
      <c r="G227" s="14"/>
      <c r="H227" s="195">
        <v>2.7000000000000002</v>
      </c>
      <c r="I227" s="196"/>
      <c r="J227" s="14"/>
      <c r="K227" s="14"/>
      <c r="L227" s="192"/>
      <c r="M227" s="197"/>
      <c r="N227" s="198"/>
      <c r="O227" s="198"/>
      <c r="P227" s="198"/>
      <c r="Q227" s="198"/>
      <c r="R227" s="198"/>
      <c r="S227" s="198"/>
      <c r="T227" s="199"/>
      <c r="U227" s="14"/>
      <c r="V227" s="14"/>
      <c r="W227" s="14"/>
      <c r="X227" s="14"/>
      <c r="Y227" s="14"/>
      <c r="Z227" s="14"/>
      <c r="AA227" s="14"/>
      <c r="AB227" s="14"/>
      <c r="AC227" s="14"/>
      <c r="AD227" s="14"/>
      <c r="AE227" s="14"/>
      <c r="AT227" s="193" t="s">
        <v>144</v>
      </c>
      <c r="AU227" s="193" t="s">
        <v>79</v>
      </c>
      <c r="AV227" s="14" t="s">
        <v>79</v>
      </c>
      <c r="AW227" s="14" t="s">
        <v>33</v>
      </c>
      <c r="AX227" s="14" t="s">
        <v>71</v>
      </c>
      <c r="AY227" s="193" t="s">
        <v>129</v>
      </c>
    </row>
    <row r="228" s="13" customFormat="1">
      <c r="A228" s="13"/>
      <c r="B228" s="184"/>
      <c r="C228" s="13"/>
      <c r="D228" s="185" t="s">
        <v>144</v>
      </c>
      <c r="E228" s="186" t="s">
        <v>3</v>
      </c>
      <c r="F228" s="187" t="s">
        <v>363</v>
      </c>
      <c r="G228" s="13"/>
      <c r="H228" s="186" t="s">
        <v>3</v>
      </c>
      <c r="I228" s="188"/>
      <c r="J228" s="13"/>
      <c r="K228" s="13"/>
      <c r="L228" s="184"/>
      <c r="M228" s="189"/>
      <c r="N228" s="190"/>
      <c r="O228" s="190"/>
      <c r="P228" s="190"/>
      <c r="Q228" s="190"/>
      <c r="R228" s="190"/>
      <c r="S228" s="190"/>
      <c r="T228" s="191"/>
      <c r="U228" s="13"/>
      <c r="V228" s="13"/>
      <c r="W228" s="13"/>
      <c r="X228" s="13"/>
      <c r="Y228" s="13"/>
      <c r="Z228" s="13"/>
      <c r="AA228" s="13"/>
      <c r="AB228" s="13"/>
      <c r="AC228" s="13"/>
      <c r="AD228" s="13"/>
      <c r="AE228" s="13"/>
      <c r="AT228" s="186" t="s">
        <v>144</v>
      </c>
      <c r="AU228" s="186" t="s">
        <v>79</v>
      </c>
      <c r="AV228" s="13" t="s">
        <v>15</v>
      </c>
      <c r="AW228" s="13" t="s">
        <v>33</v>
      </c>
      <c r="AX228" s="13" t="s">
        <v>71</v>
      </c>
      <c r="AY228" s="186" t="s">
        <v>129</v>
      </c>
    </row>
    <row r="229" s="14" customFormat="1">
      <c r="A229" s="14"/>
      <c r="B229" s="192"/>
      <c r="C229" s="14"/>
      <c r="D229" s="185" t="s">
        <v>144</v>
      </c>
      <c r="E229" s="193" t="s">
        <v>3</v>
      </c>
      <c r="F229" s="194" t="s">
        <v>364</v>
      </c>
      <c r="G229" s="14"/>
      <c r="H229" s="195">
        <v>5.7599999999999998</v>
      </c>
      <c r="I229" s="196"/>
      <c r="J229" s="14"/>
      <c r="K229" s="14"/>
      <c r="L229" s="192"/>
      <c r="M229" s="197"/>
      <c r="N229" s="198"/>
      <c r="O229" s="198"/>
      <c r="P229" s="198"/>
      <c r="Q229" s="198"/>
      <c r="R229" s="198"/>
      <c r="S229" s="198"/>
      <c r="T229" s="199"/>
      <c r="U229" s="14"/>
      <c r="V229" s="14"/>
      <c r="W229" s="14"/>
      <c r="X229" s="14"/>
      <c r="Y229" s="14"/>
      <c r="Z229" s="14"/>
      <c r="AA229" s="14"/>
      <c r="AB229" s="14"/>
      <c r="AC229" s="14"/>
      <c r="AD229" s="14"/>
      <c r="AE229" s="14"/>
      <c r="AT229" s="193" t="s">
        <v>144</v>
      </c>
      <c r="AU229" s="193" t="s">
        <v>79</v>
      </c>
      <c r="AV229" s="14" t="s">
        <v>79</v>
      </c>
      <c r="AW229" s="14" t="s">
        <v>33</v>
      </c>
      <c r="AX229" s="14" t="s">
        <v>71</v>
      </c>
      <c r="AY229" s="193" t="s">
        <v>129</v>
      </c>
    </row>
    <row r="230" s="13" customFormat="1">
      <c r="A230" s="13"/>
      <c r="B230" s="184"/>
      <c r="C230" s="13"/>
      <c r="D230" s="185" t="s">
        <v>144</v>
      </c>
      <c r="E230" s="186" t="s">
        <v>3</v>
      </c>
      <c r="F230" s="187" t="s">
        <v>365</v>
      </c>
      <c r="G230" s="13"/>
      <c r="H230" s="186" t="s">
        <v>3</v>
      </c>
      <c r="I230" s="188"/>
      <c r="J230" s="13"/>
      <c r="K230" s="13"/>
      <c r="L230" s="184"/>
      <c r="M230" s="189"/>
      <c r="N230" s="190"/>
      <c r="O230" s="190"/>
      <c r="P230" s="190"/>
      <c r="Q230" s="190"/>
      <c r="R230" s="190"/>
      <c r="S230" s="190"/>
      <c r="T230" s="191"/>
      <c r="U230" s="13"/>
      <c r="V230" s="13"/>
      <c r="W230" s="13"/>
      <c r="X230" s="13"/>
      <c r="Y230" s="13"/>
      <c r="Z230" s="13"/>
      <c r="AA230" s="13"/>
      <c r="AB230" s="13"/>
      <c r="AC230" s="13"/>
      <c r="AD230" s="13"/>
      <c r="AE230" s="13"/>
      <c r="AT230" s="186" t="s">
        <v>144</v>
      </c>
      <c r="AU230" s="186" t="s">
        <v>79</v>
      </c>
      <c r="AV230" s="13" t="s">
        <v>15</v>
      </c>
      <c r="AW230" s="13" t="s">
        <v>33</v>
      </c>
      <c r="AX230" s="13" t="s">
        <v>71</v>
      </c>
      <c r="AY230" s="186" t="s">
        <v>129</v>
      </c>
    </row>
    <row r="231" s="14" customFormat="1">
      <c r="A231" s="14"/>
      <c r="B231" s="192"/>
      <c r="C231" s="14"/>
      <c r="D231" s="185" t="s">
        <v>144</v>
      </c>
      <c r="E231" s="193" t="s">
        <v>3</v>
      </c>
      <c r="F231" s="194" t="s">
        <v>366</v>
      </c>
      <c r="G231" s="14"/>
      <c r="H231" s="195">
        <v>2.6400000000000001</v>
      </c>
      <c r="I231" s="196"/>
      <c r="J231" s="14"/>
      <c r="K231" s="14"/>
      <c r="L231" s="192"/>
      <c r="M231" s="197"/>
      <c r="N231" s="198"/>
      <c r="O231" s="198"/>
      <c r="P231" s="198"/>
      <c r="Q231" s="198"/>
      <c r="R231" s="198"/>
      <c r="S231" s="198"/>
      <c r="T231" s="199"/>
      <c r="U231" s="14"/>
      <c r="V231" s="14"/>
      <c r="W231" s="14"/>
      <c r="X231" s="14"/>
      <c r="Y231" s="14"/>
      <c r="Z231" s="14"/>
      <c r="AA231" s="14"/>
      <c r="AB231" s="14"/>
      <c r="AC231" s="14"/>
      <c r="AD231" s="14"/>
      <c r="AE231" s="14"/>
      <c r="AT231" s="193" t="s">
        <v>144</v>
      </c>
      <c r="AU231" s="193" t="s">
        <v>79</v>
      </c>
      <c r="AV231" s="14" t="s">
        <v>79</v>
      </c>
      <c r="AW231" s="14" t="s">
        <v>33</v>
      </c>
      <c r="AX231" s="14" t="s">
        <v>71</v>
      </c>
      <c r="AY231" s="193" t="s">
        <v>129</v>
      </c>
    </row>
    <row r="232" s="15" customFormat="1">
      <c r="A232" s="15"/>
      <c r="B232" s="210"/>
      <c r="C232" s="15"/>
      <c r="D232" s="185" t="s">
        <v>144</v>
      </c>
      <c r="E232" s="211" t="s">
        <v>3</v>
      </c>
      <c r="F232" s="212" t="s">
        <v>319</v>
      </c>
      <c r="G232" s="15"/>
      <c r="H232" s="213">
        <v>43.340000000000003</v>
      </c>
      <c r="I232" s="214"/>
      <c r="J232" s="15"/>
      <c r="K232" s="15"/>
      <c r="L232" s="210"/>
      <c r="M232" s="215"/>
      <c r="N232" s="216"/>
      <c r="O232" s="216"/>
      <c r="P232" s="216"/>
      <c r="Q232" s="216"/>
      <c r="R232" s="216"/>
      <c r="S232" s="216"/>
      <c r="T232" s="217"/>
      <c r="U232" s="15"/>
      <c r="V232" s="15"/>
      <c r="W232" s="15"/>
      <c r="X232" s="15"/>
      <c r="Y232" s="15"/>
      <c r="Z232" s="15"/>
      <c r="AA232" s="15"/>
      <c r="AB232" s="15"/>
      <c r="AC232" s="15"/>
      <c r="AD232" s="15"/>
      <c r="AE232" s="15"/>
      <c r="AT232" s="211" t="s">
        <v>144</v>
      </c>
      <c r="AU232" s="211" t="s">
        <v>79</v>
      </c>
      <c r="AV232" s="15" t="s">
        <v>85</v>
      </c>
      <c r="AW232" s="15" t="s">
        <v>33</v>
      </c>
      <c r="AX232" s="15" t="s">
        <v>15</v>
      </c>
      <c r="AY232" s="211" t="s">
        <v>129</v>
      </c>
    </row>
    <row r="233" s="2" customFormat="1" ht="66.75" customHeight="1">
      <c r="A233" s="39"/>
      <c r="B233" s="165"/>
      <c r="C233" s="166" t="s">
        <v>400</v>
      </c>
      <c r="D233" s="166" t="s">
        <v>132</v>
      </c>
      <c r="E233" s="167" t="s">
        <v>368</v>
      </c>
      <c r="F233" s="168" t="s">
        <v>369</v>
      </c>
      <c r="G233" s="169" t="s">
        <v>217</v>
      </c>
      <c r="H233" s="170">
        <v>20</v>
      </c>
      <c r="I233" s="171"/>
      <c r="J233" s="172">
        <f>ROUND(I233*H233,2)</f>
        <v>0</v>
      </c>
      <c r="K233" s="168" t="s">
        <v>136</v>
      </c>
      <c r="L233" s="40"/>
      <c r="M233" s="173" t="s">
        <v>3</v>
      </c>
      <c r="N233" s="174" t="s">
        <v>43</v>
      </c>
      <c r="O233" s="73"/>
      <c r="P233" s="175">
        <f>O233*H233</f>
        <v>0</v>
      </c>
      <c r="Q233" s="175">
        <v>0</v>
      </c>
      <c r="R233" s="175">
        <f>Q233*H233</f>
        <v>0</v>
      </c>
      <c r="S233" s="175">
        <v>0</v>
      </c>
      <c r="T233" s="176">
        <f>S233*H233</f>
        <v>0</v>
      </c>
      <c r="U233" s="39"/>
      <c r="V233" s="39"/>
      <c r="W233" s="39"/>
      <c r="X233" s="39"/>
      <c r="Y233" s="39"/>
      <c r="Z233" s="39"/>
      <c r="AA233" s="39"/>
      <c r="AB233" s="39"/>
      <c r="AC233" s="39"/>
      <c r="AD233" s="39"/>
      <c r="AE233" s="39"/>
      <c r="AR233" s="177" t="s">
        <v>219</v>
      </c>
      <c r="AT233" s="177" t="s">
        <v>132</v>
      </c>
      <c r="AU233" s="177" t="s">
        <v>79</v>
      </c>
      <c r="AY233" s="20" t="s">
        <v>129</v>
      </c>
      <c r="BE233" s="178">
        <f>IF(N233="základní",J233,0)</f>
        <v>0</v>
      </c>
      <c r="BF233" s="178">
        <f>IF(N233="snížená",J233,0)</f>
        <v>0</v>
      </c>
      <c r="BG233" s="178">
        <f>IF(N233="zákl. přenesená",J233,0)</f>
        <v>0</v>
      </c>
      <c r="BH233" s="178">
        <f>IF(N233="sníž. přenesená",J233,0)</f>
        <v>0</v>
      </c>
      <c r="BI233" s="178">
        <f>IF(N233="nulová",J233,0)</f>
        <v>0</v>
      </c>
      <c r="BJ233" s="20" t="s">
        <v>79</v>
      </c>
      <c r="BK233" s="178">
        <f>ROUND(I233*H233,2)</f>
        <v>0</v>
      </c>
      <c r="BL233" s="20" t="s">
        <v>219</v>
      </c>
      <c r="BM233" s="177" t="s">
        <v>732</v>
      </c>
    </row>
    <row r="234" s="2" customFormat="1">
      <c r="A234" s="39"/>
      <c r="B234" s="40"/>
      <c r="C234" s="39"/>
      <c r="D234" s="179" t="s">
        <v>138</v>
      </c>
      <c r="E234" s="39"/>
      <c r="F234" s="180" t="s">
        <v>371</v>
      </c>
      <c r="G234" s="39"/>
      <c r="H234" s="39"/>
      <c r="I234" s="181"/>
      <c r="J234" s="39"/>
      <c r="K234" s="39"/>
      <c r="L234" s="40"/>
      <c r="M234" s="182"/>
      <c r="N234" s="183"/>
      <c r="O234" s="73"/>
      <c r="P234" s="73"/>
      <c r="Q234" s="73"/>
      <c r="R234" s="73"/>
      <c r="S234" s="73"/>
      <c r="T234" s="74"/>
      <c r="U234" s="39"/>
      <c r="V234" s="39"/>
      <c r="W234" s="39"/>
      <c r="X234" s="39"/>
      <c r="Y234" s="39"/>
      <c r="Z234" s="39"/>
      <c r="AA234" s="39"/>
      <c r="AB234" s="39"/>
      <c r="AC234" s="39"/>
      <c r="AD234" s="39"/>
      <c r="AE234" s="39"/>
      <c r="AT234" s="20" t="s">
        <v>138</v>
      </c>
      <c r="AU234" s="20" t="s">
        <v>79</v>
      </c>
    </row>
    <row r="235" s="2" customFormat="1" ht="21.75" customHeight="1">
      <c r="A235" s="39"/>
      <c r="B235" s="165"/>
      <c r="C235" s="200" t="s">
        <v>405</v>
      </c>
      <c r="D235" s="200" t="s">
        <v>147</v>
      </c>
      <c r="E235" s="201" t="s">
        <v>373</v>
      </c>
      <c r="F235" s="202" t="s">
        <v>374</v>
      </c>
      <c r="G235" s="203" t="s">
        <v>217</v>
      </c>
      <c r="H235" s="204">
        <v>20</v>
      </c>
      <c r="I235" s="205"/>
      <c r="J235" s="206">
        <f>ROUND(I235*H235,2)</f>
        <v>0</v>
      </c>
      <c r="K235" s="202" t="s">
        <v>3</v>
      </c>
      <c r="L235" s="207"/>
      <c r="M235" s="208" t="s">
        <v>3</v>
      </c>
      <c r="N235" s="209" t="s">
        <v>43</v>
      </c>
      <c r="O235" s="73"/>
      <c r="P235" s="175">
        <f>O235*H235</f>
        <v>0</v>
      </c>
      <c r="Q235" s="175">
        <v>0.00020000000000000001</v>
      </c>
      <c r="R235" s="175">
        <f>Q235*H235</f>
        <v>0.0040000000000000001</v>
      </c>
      <c r="S235" s="175">
        <v>0</v>
      </c>
      <c r="T235" s="176">
        <f>S235*H235</f>
        <v>0</v>
      </c>
      <c r="U235" s="39"/>
      <c r="V235" s="39"/>
      <c r="W235" s="39"/>
      <c r="X235" s="39"/>
      <c r="Y235" s="39"/>
      <c r="Z235" s="39"/>
      <c r="AA235" s="39"/>
      <c r="AB235" s="39"/>
      <c r="AC235" s="39"/>
      <c r="AD235" s="39"/>
      <c r="AE235" s="39"/>
      <c r="AR235" s="177" t="s">
        <v>320</v>
      </c>
      <c r="AT235" s="177" t="s">
        <v>147</v>
      </c>
      <c r="AU235" s="177" t="s">
        <v>79</v>
      </c>
      <c r="AY235" s="20" t="s">
        <v>129</v>
      </c>
      <c r="BE235" s="178">
        <f>IF(N235="základní",J235,0)</f>
        <v>0</v>
      </c>
      <c r="BF235" s="178">
        <f>IF(N235="snížená",J235,0)</f>
        <v>0</v>
      </c>
      <c r="BG235" s="178">
        <f>IF(N235="zákl. přenesená",J235,0)</f>
        <v>0</v>
      </c>
      <c r="BH235" s="178">
        <f>IF(N235="sníž. přenesená",J235,0)</f>
        <v>0</v>
      </c>
      <c r="BI235" s="178">
        <f>IF(N235="nulová",J235,0)</f>
        <v>0</v>
      </c>
      <c r="BJ235" s="20" t="s">
        <v>79</v>
      </c>
      <c r="BK235" s="178">
        <f>ROUND(I235*H235,2)</f>
        <v>0</v>
      </c>
      <c r="BL235" s="20" t="s">
        <v>219</v>
      </c>
      <c r="BM235" s="177" t="s">
        <v>733</v>
      </c>
    </row>
    <row r="236" s="2" customFormat="1" ht="66.75" customHeight="1">
      <c r="A236" s="39"/>
      <c r="B236" s="165"/>
      <c r="C236" s="166" t="s">
        <v>411</v>
      </c>
      <c r="D236" s="166" t="s">
        <v>132</v>
      </c>
      <c r="E236" s="167" t="s">
        <v>377</v>
      </c>
      <c r="F236" s="168" t="s">
        <v>378</v>
      </c>
      <c r="G236" s="169" t="s">
        <v>135</v>
      </c>
      <c r="H236" s="170">
        <v>99.427999999999997</v>
      </c>
      <c r="I236" s="171"/>
      <c r="J236" s="172">
        <f>ROUND(I236*H236,2)</f>
        <v>0</v>
      </c>
      <c r="K236" s="168" t="s">
        <v>136</v>
      </c>
      <c r="L236" s="40"/>
      <c r="M236" s="173" t="s">
        <v>3</v>
      </c>
      <c r="N236" s="174" t="s">
        <v>43</v>
      </c>
      <c r="O236" s="73"/>
      <c r="P236" s="175">
        <f>O236*H236</f>
        <v>0</v>
      </c>
      <c r="Q236" s="175">
        <v>8.0000000000000007E-05</v>
      </c>
      <c r="R236" s="175">
        <f>Q236*H236</f>
        <v>0.0079542399999999996</v>
      </c>
      <c r="S236" s="175">
        <v>0</v>
      </c>
      <c r="T236" s="176">
        <f>S236*H236</f>
        <v>0</v>
      </c>
      <c r="U236" s="39"/>
      <c r="V236" s="39"/>
      <c r="W236" s="39"/>
      <c r="X236" s="39"/>
      <c r="Y236" s="39"/>
      <c r="Z236" s="39"/>
      <c r="AA236" s="39"/>
      <c r="AB236" s="39"/>
      <c r="AC236" s="39"/>
      <c r="AD236" s="39"/>
      <c r="AE236" s="39"/>
      <c r="AR236" s="177" t="s">
        <v>219</v>
      </c>
      <c r="AT236" s="177" t="s">
        <v>132</v>
      </c>
      <c r="AU236" s="177" t="s">
        <v>79</v>
      </c>
      <c r="AY236" s="20" t="s">
        <v>129</v>
      </c>
      <c r="BE236" s="178">
        <f>IF(N236="základní",J236,0)</f>
        <v>0</v>
      </c>
      <c r="BF236" s="178">
        <f>IF(N236="snížená",J236,0)</f>
        <v>0</v>
      </c>
      <c r="BG236" s="178">
        <f>IF(N236="zákl. přenesená",J236,0)</f>
        <v>0</v>
      </c>
      <c r="BH236" s="178">
        <f>IF(N236="sníž. přenesená",J236,0)</f>
        <v>0</v>
      </c>
      <c r="BI236" s="178">
        <f>IF(N236="nulová",J236,0)</f>
        <v>0</v>
      </c>
      <c r="BJ236" s="20" t="s">
        <v>79</v>
      </c>
      <c r="BK236" s="178">
        <f>ROUND(I236*H236,2)</f>
        <v>0</v>
      </c>
      <c r="BL236" s="20" t="s">
        <v>219</v>
      </c>
      <c r="BM236" s="177" t="s">
        <v>734</v>
      </c>
    </row>
    <row r="237" s="2" customFormat="1">
      <c r="A237" s="39"/>
      <c r="B237" s="40"/>
      <c r="C237" s="39"/>
      <c r="D237" s="179" t="s">
        <v>138</v>
      </c>
      <c r="E237" s="39"/>
      <c r="F237" s="180" t="s">
        <v>380</v>
      </c>
      <c r="G237" s="39"/>
      <c r="H237" s="39"/>
      <c r="I237" s="181"/>
      <c r="J237" s="39"/>
      <c r="K237" s="39"/>
      <c r="L237" s="40"/>
      <c r="M237" s="182"/>
      <c r="N237" s="183"/>
      <c r="O237" s="73"/>
      <c r="P237" s="73"/>
      <c r="Q237" s="73"/>
      <c r="R237" s="73"/>
      <c r="S237" s="73"/>
      <c r="T237" s="74"/>
      <c r="U237" s="39"/>
      <c r="V237" s="39"/>
      <c r="W237" s="39"/>
      <c r="X237" s="39"/>
      <c r="Y237" s="39"/>
      <c r="Z237" s="39"/>
      <c r="AA237" s="39"/>
      <c r="AB237" s="39"/>
      <c r="AC237" s="39"/>
      <c r="AD237" s="39"/>
      <c r="AE237" s="39"/>
      <c r="AT237" s="20" t="s">
        <v>138</v>
      </c>
      <c r="AU237" s="20" t="s">
        <v>79</v>
      </c>
    </row>
    <row r="238" s="13" customFormat="1">
      <c r="A238" s="13"/>
      <c r="B238" s="184"/>
      <c r="C238" s="13"/>
      <c r="D238" s="185" t="s">
        <v>144</v>
      </c>
      <c r="E238" s="186" t="s">
        <v>3</v>
      </c>
      <c r="F238" s="187" t="s">
        <v>381</v>
      </c>
      <c r="G238" s="13"/>
      <c r="H238" s="186" t="s">
        <v>3</v>
      </c>
      <c r="I238" s="188"/>
      <c r="J238" s="13"/>
      <c r="K238" s="13"/>
      <c r="L238" s="184"/>
      <c r="M238" s="189"/>
      <c r="N238" s="190"/>
      <c r="O238" s="190"/>
      <c r="P238" s="190"/>
      <c r="Q238" s="190"/>
      <c r="R238" s="190"/>
      <c r="S238" s="190"/>
      <c r="T238" s="191"/>
      <c r="U238" s="13"/>
      <c r="V238" s="13"/>
      <c r="W238" s="13"/>
      <c r="X238" s="13"/>
      <c r="Y238" s="13"/>
      <c r="Z238" s="13"/>
      <c r="AA238" s="13"/>
      <c r="AB238" s="13"/>
      <c r="AC238" s="13"/>
      <c r="AD238" s="13"/>
      <c r="AE238" s="13"/>
      <c r="AT238" s="186" t="s">
        <v>144</v>
      </c>
      <c r="AU238" s="186" t="s">
        <v>79</v>
      </c>
      <c r="AV238" s="13" t="s">
        <v>15</v>
      </c>
      <c r="AW238" s="13" t="s">
        <v>33</v>
      </c>
      <c r="AX238" s="13" t="s">
        <v>71</v>
      </c>
      <c r="AY238" s="186" t="s">
        <v>129</v>
      </c>
    </row>
    <row r="239" s="13" customFormat="1">
      <c r="A239" s="13"/>
      <c r="B239" s="184"/>
      <c r="C239" s="13"/>
      <c r="D239" s="185" t="s">
        <v>144</v>
      </c>
      <c r="E239" s="186" t="s">
        <v>3</v>
      </c>
      <c r="F239" s="187" t="s">
        <v>305</v>
      </c>
      <c r="G239" s="13"/>
      <c r="H239" s="186" t="s">
        <v>3</v>
      </c>
      <c r="I239" s="188"/>
      <c r="J239" s="13"/>
      <c r="K239" s="13"/>
      <c r="L239" s="184"/>
      <c r="M239" s="189"/>
      <c r="N239" s="190"/>
      <c r="O239" s="190"/>
      <c r="P239" s="190"/>
      <c r="Q239" s="190"/>
      <c r="R239" s="190"/>
      <c r="S239" s="190"/>
      <c r="T239" s="191"/>
      <c r="U239" s="13"/>
      <c r="V239" s="13"/>
      <c r="W239" s="13"/>
      <c r="X239" s="13"/>
      <c r="Y239" s="13"/>
      <c r="Z239" s="13"/>
      <c r="AA239" s="13"/>
      <c r="AB239" s="13"/>
      <c r="AC239" s="13"/>
      <c r="AD239" s="13"/>
      <c r="AE239" s="13"/>
      <c r="AT239" s="186" t="s">
        <v>144</v>
      </c>
      <c r="AU239" s="186" t="s">
        <v>79</v>
      </c>
      <c r="AV239" s="13" t="s">
        <v>15</v>
      </c>
      <c r="AW239" s="13" t="s">
        <v>33</v>
      </c>
      <c r="AX239" s="13" t="s">
        <v>71</v>
      </c>
      <c r="AY239" s="186" t="s">
        <v>129</v>
      </c>
    </row>
    <row r="240" s="14" customFormat="1">
      <c r="A240" s="14"/>
      <c r="B240" s="192"/>
      <c r="C240" s="14"/>
      <c r="D240" s="185" t="s">
        <v>144</v>
      </c>
      <c r="E240" s="193" t="s">
        <v>3</v>
      </c>
      <c r="F240" s="194" t="s">
        <v>735</v>
      </c>
      <c r="G240" s="14"/>
      <c r="H240" s="195">
        <v>82.109999999999999</v>
      </c>
      <c r="I240" s="196"/>
      <c r="J240" s="14"/>
      <c r="K240" s="14"/>
      <c r="L240" s="192"/>
      <c r="M240" s="197"/>
      <c r="N240" s="198"/>
      <c r="O240" s="198"/>
      <c r="P240" s="198"/>
      <c r="Q240" s="198"/>
      <c r="R240" s="198"/>
      <c r="S240" s="198"/>
      <c r="T240" s="199"/>
      <c r="U240" s="14"/>
      <c r="V240" s="14"/>
      <c r="W240" s="14"/>
      <c r="X240" s="14"/>
      <c r="Y240" s="14"/>
      <c r="Z240" s="14"/>
      <c r="AA240" s="14"/>
      <c r="AB240" s="14"/>
      <c r="AC240" s="14"/>
      <c r="AD240" s="14"/>
      <c r="AE240" s="14"/>
      <c r="AT240" s="193" t="s">
        <v>144</v>
      </c>
      <c r="AU240" s="193" t="s">
        <v>79</v>
      </c>
      <c r="AV240" s="14" t="s">
        <v>79</v>
      </c>
      <c r="AW240" s="14" t="s">
        <v>33</v>
      </c>
      <c r="AX240" s="14" t="s">
        <v>71</v>
      </c>
      <c r="AY240" s="193" t="s">
        <v>129</v>
      </c>
    </row>
    <row r="241" s="13" customFormat="1">
      <c r="A241" s="13"/>
      <c r="B241" s="184"/>
      <c r="C241" s="13"/>
      <c r="D241" s="185" t="s">
        <v>144</v>
      </c>
      <c r="E241" s="186" t="s">
        <v>3</v>
      </c>
      <c r="F241" s="187" t="s">
        <v>307</v>
      </c>
      <c r="G241" s="13"/>
      <c r="H241" s="186" t="s">
        <v>3</v>
      </c>
      <c r="I241" s="188"/>
      <c r="J241" s="13"/>
      <c r="K241" s="13"/>
      <c r="L241" s="184"/>
      <c r="M241" s="189"/>
      <c r="N241" s="190"/>
      <c r="O241" s="190"/>
      <c r="P241" s="190"/>
      <c r="Q241" s="190"/>
      <c r="R241" s="190"/>
      <c r="S241" s="190"/>
      <c r="T241" s="191"/>
      <c r="U241" s="13"/>
      <c r="V241" s="13"/>
      <c r="W241" s="13"/>
      <c r="X241" s="13"/>
      <c r="Y241" s="13"/>
      <c r="Z241" s="13"/>
      <c r="AA241" s="13"/>
      <c r="AB241" s="13"/>
      <c r="AC241" s="13"/>
      <c r="AD241" s="13"/>
      <c r="AE241" s="13"/>
      <c r="AT241" s="186" t="s">
        <v>144</v>
      </c>
      <c r="AU241" s="186" t="s">
        <v>79</v>
      </c>
      <c r="AV241" s="13" t="s">
        <v>15</v>
      </c>
      <c r="AW241" s="13" t="s">
        <v>33</v>
      </c>
      <c r="AX241" s="13" t="s">
        <v>71</v>
      </c>
      <c r="AY241" s="186" t="s">
        <v>129</v>
      </c>
    </row>
    <row r="242" s="14" customFormat="1">
      <c r="A242" s="14"/>
      <c r="B242" s="192"/>
      <c r="C242" s="14"/>
      <c r="D242" s="185" t="s">
        <v>144</v>
      </c>
      <c r="E242" s="193" t="s">
        <v>3</v>
      </c>
      <c r="F242" s="194" t="s">
        <v>383</v>
      </c>
      <c r="G242" s="14"/>
      <c r="H242" s="195">
        <v>2.6040000000000001</v>
      </c>
      <c r="I242" s="196"/>
      <c r="J242" s="14"/>
      <c r="K242" s="14"/>
      <c r="L242" s="192"/>
      <c r="M242" s="197"/>
      <c r="N242" s="198"/>
      <c r="O242" s="198"/>
      <c r="P242" s="198"/>
      <c r="Q242" s="198"/>
      <c r="R242" s="198"/>
      <c r="S242" s="198"/>
      <c r="T242" s="199"/>
      <c r="U242" s="14"/>
      <c r="V242" s="14"/>
      <c r="W242" s="14"/>
      <c r="X242" s="14"/>
      <c r="Y242" s="14"/>
      <c r="Z242" s="14"/>
      <c r="AA242" s="14"/>
      <c r="AB242" s="14"/>
      <c r="AC242" s="14"/>
      <c r="AD242" s="14"/>
      <c r="AE242" s="14"/>
      <c r="AT242" s="193" t="s">
        <v>144</v>
      </c>
      <c r="AU242" s="193" t="s">
        <v>79</v>
      </c>
      <c r="AV242" s="14" t="s">
        <v>79</v>
      </c>
      <c r="AW242" s="14" t="s">
        <v>33</v>
      </c>
      <c r="AX242" s="14" t="s">
        <v>71</v>
      </c>
      <c r="AY242" s="193" t="s">
        <v>129</v>
      </c>
    </row>
    <row r="243" s="14" customFormat="1">
      <c r="A243" s="14"/>
      <c r="B243" s="192"/>
      <c r="C243" s="14"/>
      <c r="D243" s="185" t="s">
        <v>144</v>
      </c>
      <c r="E243" s="193" t="s">
        <v>3</v>
      </c>
      <c r="F243" s="194" t="s">
        <v>384</v>
      </c>
      <c r="G243" s="14"/>
      <c r="H243" s="195">
        <v>3.8639999999999999</v>
      </c>
      <c r="I243" s="196"/>
      <c r="J243" s="14"/>
      <c r="K243" s="14"/>
      <c r="L243" s="192"/>
      <c r="M243" s="197"/>
      <c r="N243" s="198"/>
      <c r="O243" s="198"/>
      <c r="P243" s="198"/>
      <c r="Q243" s="198"/>
      <c r="R243" s="198"/>
      <c r="S243" s="198"/>
      <c r="T243" s="199"/>
      <c r="U243" s="14"/>
      <c r="V243" s="14"/>
      <c r="W243" s="14"/>
      <c r="X243" s="14"/>
      <c r="Y243" s="14"/>
      <c r="Z243" s="14"/>
      <c r="AA243" s="14"/>
      <c r="AB243" s="14"/>
      <c r="AC243" s="14"/>
      <c r="AD243" s="14"/>
      <c r="AE243" s="14"/>
      <c r="AT243" s="193" t="s">
        <v>144</v>
      </c>
      <c r="AU243" s="193" t="s">
        <v>79</v>
      </c>
      <c r="AV243" s="14" t="s">
        <v>79</v>
      </c>
      <c r="AW243" s="14" t="s">
        <v>33</v>
      </c>
      <c r="AX243" s="14" t="s">
        <v>71</v>
      </c>
      <c r="AY243" s="193" t="s">
        <v>129</v>
      </c>
    </row>
    <row r="244" s="14" customFormat="1">
      <c r="A244" s="14"/>
      <c r="B244" s="192"/>
      <c r="C244" s="14"/>
      <c r="D244" s="185" t="s">
        <v>144</v>
      </c>
      <c r="E244" s="193" t="s">
        <v>3</v>
      </c>
      <c r="F244" s="194" t="s">
        <v>385</v>
      </c>
      <c r="G244" s="14"/>
      <c r="H244" s="195">
        <v>4.1159999999999997</v>
      </c>
      <c r="I244" s="196"/>
      <c r="J244" s="14"/>
      <c r="K244" s="14"/>
      <c r="L244" s="192"/>
      <c r="M244" s="197"/>
      <c r="N244" s="198"/>
      <c r="O244" s="198"/>
      <c r="P244" s="198"/>
      <c r="Q244" s="198"/>
      <c r="R244" s="198"/>
      <c r="S244" s="198"/>
      <c r="T244" s="199"/>
      <c r="U244" s="14"/>
      <c r="V244" s="14"/>
      <c r="W244" s="14"/>
      <c r="X244" s="14"/>
      <c r="Y244" s="14"/>
      <c r="Z244" s="14"/>
      <c r="AA244" s="14"/>
      <c r="AB244" s="14"/>
      <c r="AC244" s="14"/>
      <c r="AD244" s="14"/>
      <c r="AE244" s="14"/>
      <c r="AT244" s="193" t="s">
        <v>144</v>
      </c>
      <c r="AU244" s="193" t="s">
        <v>79</v>
      </c>
      <c r="AV244" s="14" t="s">
        <v>79</v>
      </c>
      <c r="AW244" s="14" t="s">
        <v>33</v>
      </c>
      <c r="AX244" s="14" t="s">
        <v>71</v>
      </c>
      <c r="AY244" s="193" t="s">
        <v>129</v>
      </c>
    </row>
    <row r="245" s="14" customFormat="1">
      <c r="A245" s="14"/>
      <c r="B245" s="192"/>
      <c r="C245" s="14"/>
      <c r="D245" s="185" t="s">
        <v>144</v>
      </c>
      <c r="E245" s="193" t="s">
        <v>3</v>
      </c>
      <c r="F245" s="194" t="s">
        <v>386</v>
      </c>
      <c r="G245" s="14"/>
      <c r="H245" s="195">
        <v>1.1339999999999999</v>
      </c>
      <c r="I245" s="196"/>
      <c r="J245" s="14"/>
      <c r="K245" s="14"/>
      <c r="L245" s="192"/>
      <c r="M245" s="197"/>
      <c r="N245" s="198"/>
      <c r="O245" s="198"/>
      <c r="P245" s="198"/>
      <c r="Q245" s="198"/>
      <c r="R245" s="198"/>
      <c r="S245" s="198"/>
      <c r="T245" s="199"/>
      <c r="U245" s="14"/>
      <c r="V245" s="14"/>
      <c r="W245" s="14"/>
      <c r="X245" s="14"/>
      <c r="Y245" s="14"/>
      <c r="Z245" s="14"/>
      <c r="AA245" s="14"/>
      <c r="AB245" s="14"/>
      <c r="AC245" s="14"/>
      <c r="AD245" s="14"/>
      <c r="AE245" s="14"/>
      <c r="AT245" s="193" t="s">
        <v>144</v>
      </c>
      <c r="AU245" s="193" t="s">
        <v>79</v>
      </c>
      <c r="AV245" s="14" t="s">
        <v>79</v>
      </c>
      <c r="AW245" s="14" t="s">
        <v>33</v>
      </c>
      <c r="AX245" s="14" t="s">
        <v>71</v>
      </c>
      <c r="AY245" s="193" t="s">
        <v>129</v>
      </c>
    </row>
    <row r="246" s="13" customFormat="1">
      <c r="A246" s="13"/>
      <c r="B246" s="184"/>
      <c r="C246" s="13"/>
      <c r="D246" s="185" t="s">
        <v>144</v>
      </c>
      <c r="E246" s="186" t="s">
        <v>3</v>
      </c>
      <c r="F246" s="187" t="s">
        <v>312</v>
      </c>
      <c r="G246" s="13"/>
      <c r="H246" s="186" t="s">
        <v>3</v>
      </c>
      <c r="I246" s="188"/>
      <c r="J246" s="13"/>
      <c r="K246" s="13"/>
      <c r="L246" s="184"/>
      <c r="M246" s="189"/>
      <c r="N246" s="190"/>
      <c r="O246" s="190"/>
      <c r="P246" s="190"/>
      <c r="Q246" s="190"/>
      <c r="R246" s="190"/>
      <c r="S246" s="190"/>
      <c r="T246" s="191"/>
      <c r="U246" s="13"/>
      <c r="V246" s="13"/>
      <c r="W246" s="13"/>
      <c r="X246" s="13"/>
      <c r="Y246" s="13"/>
      <c r="Z246" s="13"/>
      <c r="AA246" s="13"/>
      <c r="AB246" s="13"/>
      <c r="AC246" s="13"/>
      <c r="AD246" s="13"/>
      <c r="AE246" s="13"/>
      <c r="AT246" s="186" t="s">
        <v>144</v>
      </c>
      <c r="AU246" s="186" t="s">
        <v>79</v>
      </c>
      <c r="AV246" s="13" t="s">
        <v>15</v>
      </c>
      <c r="AW246" s="13" t="s">
        <v>33</v>
      </c>
      <c r="AX246" s="13" t="s">
        <v>71</v>
      </c>
      <c r="AY246" s="186" t="s">
        <v>129</v>
      </c>
    </row>
    <row r="247" s="14" customFormat="1">
      <c r="A247" s="14"/>
      <c r="B247" s="192"/>
      <c r="C247" s="14"/>
      <c r="D247" s="185" t="s">
        <v>144</v>
      </c>
      <c r="E247" s="193" t="s">
        <v>3</v>
      </c>
      <c r="F247" s="194" t="s">
        <v>387</v>
      </c>
      <c r="G247" s="14"/>
      <c r="H247" s="195">
        <v>5.5999999999999996</v>
      </c>
      <c r="I247" s="196"/>
      <c r="J247" s="14"/>
      <c r="K247" s="14"/>
      <c r="L247" s="192"/>
      <c r="M247" s="197"/>
      <c r="N247" s="198"/>
      <c r="O247" s="198"/>
      <c r="P247" s="198"/>
      <c r="Q247" s="198"/>
      <c r="R247" s="198"/>
      <c r="S247" s="198"/>
      <c r="T247" s="199"/>
      <c r="U247" s="14"/>
      <c r="V247" s="14"/>
      <c r="W247" s="14"/>
      <c r="X247" s="14"/>
      <c r="Y247" s="14"/>
      <c r="Z247" s="14"/>
      <c r="AA247" s="14"/>
      <c r="AB247" s="14"/>
      <c r="AC247" s="14"/>
      <c r="AD247" s="14"/>
      <c r="AE247" s="14"/>
      <c r="AT247" s="193" t="s">
        <v>144</v>
      </c>
      <c r="AU247" s="193" t="s">
        <v>79</v>
      </c>
      <c r="AV247" s="14" t="s">
        <v>79</v>
      </c>
      <c r="AW247" s="14" t="s">
        <v>33</v>
      </c>
      <c r="AX247" s="14" t="s">
        <v>71</v>
      </c>
      <c r="AY247" s="193" t="s">
        <v>129</v>
      </c>
    </row>
    <row r="248" s="15" customFormat="1">
      <c r="A248" s="15"/>
      <c r="B248" s="210"/>
      <c r="C248" s="15"/>
      <c r="D248" s="185" t="s">
        <v>144</v>
      </c>
      <c r="E248" s="211" t="s">
        <v>3</v>
      </c>
      <c r="F248" s="212" t="s">
        <v>319</v>
      </c>
      <c r="G248" s="15"/>
      <c r="H248" s="213">
        <v>99.427999999999997</v>
      </c>
      <c r="I248" s="214"/>
      <c r="J248" s="15"/>
      <c r="K248" s="15"/>
      <c r="L248" s="210"/>
      <c r="M248" s="215"/>
      <c r="N248" s="216"/>
      <c r="O248" s="216"/>
      <c r="P248" s="216"/>
      <c r="Q248" s="216"/>
      <c r="R248" s="216"/>
      <c r="S248" s="216"/>
      <c r="T248" s="217"/>
      <c r="U248" s="15"/>
      <c r="V248" s="15"/>
      <c r="W248" s="15"/>
      <c r="X248" s="15"/>
      <c r="Y248" s="15"/>
      <c r="Z248" s="15"/>
      <c r="AA248" s="15"/>
      <c r="AB248" s="15"/>
      <c r="AC248" s="15"/>
      <c r="AD248" s="15"/>
      <c r="AE248" s="15"/>
      <c r="AT248" s="211" t="s">
        <v>144</v>
      </c>
      <c r="AU248" s="211" t="s">
        <v>79</v>
      </c>
      <c r="AV248" s="15" t="s">
        <v>85</v>
      </c>
      <c r="AW248" s="15" t="s">
        <v>33</v>
      </c>
      <c r="AX248" s="15" t="s">
        <v>15</v>
      </c>
      <c r="AY248" s="211" t="s">
        <v>129</v>
      </c>
    </row>
    <row r="249" s="2" customFormat="1" ht="66.75" customHeight="1">
      <c r="A249" s="39"/>
      <c r="B249" s="165"/>
      <c r="C249" s="166" t="s">
        <v>416</v>
      </c>
      <c r="D249" s="166" t="s">
        <v>132</v>
      </c>
      <c r="E249" s="167" t="s">
        <v>389</v>
      </c>
      <c r="F249" s="168" t="s">
        <v>390</v>
      </c>
      <c r="G249" s="169" t="s">
        <v>135</v>
      </c>
      <c r="H249" s="170">
        <v>21.306000000000001</v>
      </c>
      <c r="I249" s="171"/>
      <c r="J249" s="172">
        <f>ROUND(I249*H249,2)</f>
        <v>0</v>
      </c>
      <c r="K249" s="168" t="s">
        <v>136</v>
      </c>
      <c r="L249" s="40"/>
      <c r="M249" s="173" t="s">
        <v>3</v>
      </c>
      <c r="N249" s="174" t="s">
        <v>43</v>
      </c>
      <c r="O249" s="73"/>
      <c r="P249" s="175">
        <f>O249*H249</f>
        <v>0</v>
      </c>
      <c r="Q249" s="175">
        <v>0.00014999999999999999</v>
      </c>
      <c r="R249" s="175">
        <f>Q249*H249</f>
        <v>0.0031958999999999998</v>
      </c>
      <c r="S249" s="175">
        <v>0</v>
      </c>
      <c r="T249" s="176">
        <f>S249*H249</f>
        <v>0</v>
      </c>
      <c r="U249" s="39"/>
      <c r="V249" s="39"/>
      <c r="W249" s="39"/>
      <c r="X249" s="39"/>
      <c r="Y249" s="39"/>
      <c r="Z249" s="39"/>
      <c r="AA249" s="39"/>
      <c r="AB249" s="39"/>
      <c r="AC249" s="39"/>
      <c r="AD249" s="39"/>
      <c r="AE249" s="39"/>
      <c r="AR249" s="177" t="s">
        <v>219</v>
      </c>
      <c r="AT249" s="177" t="s">
        <v>132</v>
      </c>
      <c r="AU249" s="177" t="s">
        <v>79</v>
      </c>
      <c r="AY249" s="20" t="s">
        <v>129</v>
      </c>
      <c r="BE249" s="178">
        <f>IF(N249="základní",J249,0)</f>
        <v>0</v>
      </c>
      <c r="BF249" s="178">
        <f>IF(N249="snížená",J249,0)</f>
        <v>0</v>
      </c>
      <c r="BG249" s="178">
        <f>IF(N249="zákl. přenesená",J249,0)</f>
        <v>0</v>
      </c>
      <c r="BH249" s="178">
        <f>IF(N249="sníž. přenesená",J249,0)</f>
        <v>0</v>
      </c>
      <c r="BI249" s="178">
        <f>IF(N249="nulová",J249,0)</f>
        <v>0</v>
      </c>
      <c r="BJ249" s="20" t="s">
        <v>79</v>
      </c>
      <c r="BK249" s="178">
        <f>ROUND(I249*H249,2)</f>
        <v>0</v>
      </c>
      <c r="BL249" s="20" t="s">
        <v>219</v>
      </c>
      <c r="BM249" s="177" t="s">
        <v>736</v>
      </c>
    </row>
    <row r="250" s="2" customFormat="1">
      <c r="A250" s="39"/>
      <c r="B250" s="40"/>
      <c r="C250" s="39"/>
      <c r="D250" s="179" t="s">
        <v>138</v>
      </c>
      <c r="E250" s="39"/>
      <c r="F250" s="180" t="s">
        <v>392</v>
      </c>
      <c r="G250" s="39"/>
      <c r="H250" s="39"/>
      <c r="I250" s="181"/>
      <c r="J250" s="39"/>
      <c r="K250" s="39"/>
      <c r="L250" s="40"/>
      <c r="M250" s="182"/>
      <c r="N250" s="183"/>
      <c r="O250" s="73"/>
      <c r="P250" s="73"/>
      <c r="Q250" s="73"/>
      <c r="R250" s="73"/>
      <c r="S250" s="73"/>
      <c r="T250" s="74"/>
      <c r="U250" s="39"/>
      <c r="V250" s="39"/>
      <c r="W250" s="39"/>
      <c r="X250" s="39"/>
      <c r="Y250" s="39"/>
      <c r="Z250" s="39"/>
      <c r="AA250" s="39"/>
      <c r="AB250" s="39"/>
      <c r="AC250" s="39"/>
      <c r="AD250" s="39"/>
      <c r="AE250" s="39"/>
      <c r="AT250" s="20" t="s">
        <v>138</v>
      </c>
      <c r="AU250" s="20" t="s">
        <v>79</v>
      </c>
    </row>
    <row r="251" s="13" customFormat="1">
      <c r="A251" s="13"/>
      <c r="B251" s="184"/>
      <c r="C251" s="13"/>
      <c r="D251" s="185" t="s">
        <v>144</v>
      </c>
      <c r="E251" s="186" t="s">
        <v>3</v>
      </c>
      <c r="F251" s="187" t="s">
        <v>393</v>
      </c>
      <c r="G251" s="13"/>
      <c r="H251" s="186" t="s">
        <v>3</v>
      </c>
      <c r="I251" s="188"/>
      <c r="J251" s="13"/>
      <c r="K251" s="13"/>
      <c r="L251" s="184"/>
      <c r="M251" s="189"/>
      <c r="N251" s="190"/>
      <c r="O251" s="190"/>
      <c r="P251" s="190"/>
      <c r="Q251" s="190"/>
      <c r="R251" s="190"/>
      <c r="S251" s="190"/>
      <c r="T251" s="191"/>
      <c r="U251" s="13"/>
      <c r="V251" s="13"/>
      <c r="W251" s="13"/>
      <c r="X251" s="13"/>
      <c r="Y251" s="13"/>
      <c r="Z251" s="13"/>
      <c r="AA251" s="13"/>
      <c r="AB251" s="13"/>
      <c r="AC251" s="13"/>
      <c r="AD251" s="13"/>
      <c r="AE251" s="13"/>
      <c r="AT251" s="186" t="s">
        <v>144</v>
      </c>
      <c r="AU251" s="186" t="s">
        <v>79</v>
      </c>
      <c r="AV251" s="13" t="s">
        <v>15</v>
      </c>
      <c r="AW251" s="13" t="s">
        <v>33</v>
      </c>
      <c r="AX251" s="13" t="s">
        <v>71</v>
      </c>
      <c r="AY251" s="186" t="s">
        <v>129</v>
      </c>
    </row>
    <row r="252" s="13" customFormat="1">
      <c r="A252" s="13"/>
      <c r="B252" s="184"/>
      <c r="C252" s="13"/>
      <c r="D252" s="185" t="s">
        <v>144</v>
      </c>
      <c r="E252" s="186" t="s">
        <v>3</v>
      </c>
      <c r="F252" s="187" t="s">
        <v>305</v>
      </c>
      <c r="G252" s="13"/>
      <c r="H252" s="186" t="s">
        <v>3</v>
      </c>
      <c r="I252" s="188"/>
      <c r="J252" s="13"/>
      <c r="K252" s="13"/>
      <c r="L252" s="184"/>
      <c r="M252" s="189"/>
      <c r="N252" s="190"/>
      <c r="O252" s="190"/>
      <c r="P252" s="190"/>
      <c r="Q252" s="190"/>
      <c r="R252" s="190"/>
      <c r="S252" s="190"/>
      <c r="T252" s="191"/>
      <c r="U252" s="13"/>
      <c r="V252" s="13"/>
      <c r="W252" s="13"/>
      <c r="X252" s="13"/>
      <c r="Y252" s="13"/>
      <c r="Z252" s="13"/>
      <c r="AA252" s="13"/>
      <c r="AB252" s="13"/>
      <c r="AC252" s="13"/>
      <c r="AD252" s="13"/>
      <c r="AE252" s="13"/>
      <c r="AT252" s="186" t="s">
        <v>144</v>
      </c>
      <c r="AU252" s="186" t="s">
        <v>79</v>
      </c>
      <c r="AV252" s="13" t="s">
        <v>15</v>
      </c>
      <c r="AW252" s="13" t="s">
        <v>33</v>
      </c>
      <c r="AX252" s="13" t="s">
        <v>71</v>
      </c>
      <c r="AY252" s="186" t="s">
        <v>129</v>
      </c>
    </row>
    <row r="253" s="14" customFormat="1">
      <c r="A253" s="14"/>
      <c r="B253" s="192"/>
      <c r="C253" s="14"/>
      <c r="D253" s="185" t="s">
        <v>144</v>
      </c>
      <c r="E253" s="193" t="s">
        <v>3</v>
      </c>
      <c r="F253" s="194" t="s">
        <v>737</v>
      </c>
      <c r="G253" s="14"/>
      <c r="H253" s="195">
        <v>17.594999999999999</v>
      </c>
      <c r="I253" s="196"/>
      <c r="J253" s="14"/>
      <c r="K253" s="14"/>
      <c r="L253" s="192"/>
      <c r="M253" s="197"/>
      <c r="N253" s="198"/>
      <c r="O253" s="198"/>
      <c r="P253" s="198"/>
      <c r="Q253" s="198"/>
      <c r="R253" s="198"/>
      <c r="S253" s="198"/>
      <c r="T253" s="199"/>
      <c r="U253" s="14"/>
      <c r="V253" s="14"/>
      <c r="W253" s="14"/>
      <c r="X253" s="14"/>
      <c r="Y253" s="14"/>
      <c r="Z253" s="14"/>
      <c r="AA253" s="14"/>
      <c r="AB253" s="14"/>
      <c r="AC253" s="14"/>
      <c r="AD253" s="14"/>
      <c r="AE253" s="14"/>
      <c r="AT253" s="193" t="s">
        <v>144</v>
      </c>
      <c r="AU253" s="193" t="s">
        <v>79</v>
      </c>
      <c r="AV253" s="14" t="s">
        <v>79</v>
      </c>
      <c r="AW253" s="14" t="s">
        <v>33</v>
      </c>
      <c r="AX253" s="14" t="s">
        <v>71</v>
      </c>
      <c r="AY253" s="193" t="s">
        <v>129</v>
      </c>
    </row>
    <row r="254" s="13" customFormat="1">
      <c r="A254" s="13"/>
      <c r="B254" s="184"/>
      <c r="C254" s="13"/>
      <c r="D254" s="185" t="s">
        <v>144</v>
      </c>
      <c r="E254" s="186" t="s">
        <v>3</v>
      </c>
      <c r="F254" s="187" t="s">
        <v>307</v>
      </c>
      <c r="G254" s="13"/>
      <c r="H254" s="186" t="s">
        <v>3</v>
      </c>
      <c r="I254" s="188"/>
      <c r="J254" s="13"/>
      <c r="K254" s="13"/>
      <c r="L254" s="184"/>
      <c r="M254" s="189"/>
      <c r="N254" s="190"/>
      <c r="O254" s="190"/>
      <c r="P254" s="190"/>
      <c r="Q254" s="190"/>
      <c r="R254" s="190"/>
      <c r="S254" s="190"/>
      <c r="T254" s="191"/>
      <c r="U254" s="13"/>
      <c r="V254" s="13"/>
      <c r="W254" s="13"/>
      <c r="X254" s="13"/>
      <c r="Y254" s="13"/>
      <c r="Z254" s="13"/>
      <c r="AA254" s="13"/>
      <c r="AB254" s="13"/>
      <c r="AC254" s="13"/>
      <c r="AD254" s="13"/>
      <c r="AE254" s="13"/>
      <c r="AT254" s="186" t="s">
        <v>144</v>
      </c>
      <c r="AU254" s="186" t="s">
        <v>79</v>
      </c>
      <c r="AV254" s="13" t="s">
        <v>15</v>
      </c>
      <c r="AW254" s="13" t="s">
        <v>33</v>
      </c>
      <c r="AX254" s="13" t="s">
        <v>71</v>
      </c>
      <c r="AY254" s="186" t="s">
        <v>129</v>
      </c>
    </row>
    <row r="255" s="14" customFormat="1">
      <c r="A255" s="14"/>
      <c r="B255" s="192"/>
      <c r="C255" s="14"/>
      <c r="D255" s="185" t="s">
        <v>144</v>
      </c>
      <c r="E255" s="193" t="s">
        <v>3</v>
      </c>
      <c r="F255" s="194" t="s">
        <v>395</v>
      </c>
      <c r="G255" s="14"/>
      <c r="H255" s="195">
        <v>0.55800000000000005</v>
      </c>
      <c r="I255" s="196"/>
      <c r="J255" s="14"/>
      <c r="K255" s="14"/>
      <c r="L255" s="192"/>
      <c r="M255" s="197"/>
      <c r="N255" s="198"/>
      <c r="O255" s="198"/>
      <c r="P255" s="198"/>
      <c r="Q255" s="198"/>
      <c r="R255" s="198"/>
      <c r="S255" s="198"/>
      <c r="T255" s="199"/>
      <c r="U255" s="14"/>
      <c r="V255" s="14"/>
      <c r="W255" s="14"/>
      <c r="X255" s="14"/>
      <c r="Y255" s="14"/>
      <c r="Z255" s="14"/>
      <c r="AA255" s="14"/>
      <c r="AB255" s="14"/>
      <c r="AC255" s="14"/>
      <c r="AD255" s="14"/>
      <c r="AE255" s="14"/>
      <c r="AT255" s="193" t="s">
        <v>144</v>
      </c>
      <c r="AU255" s="193" t="s">
        <v>79</v>
      </c>
      <c r="AV255" s="14" t="s">
        <v>79</v>
      </c>
      <c r="AW255" s="14" t="s">
        <v>33</v>
      </c>
      <c r="AX255" s="14" t="s">
        <v>71</v>
      </c>
      <c r="AY255" s="193" t="s">
        <v>129</v>
      </c>
    </row>
    <row r="256" s="14" customFormat="1">
      <c r="A256" s="14"/>
      <c r="B256" s="192"/>
      <c r="C256" s="14"/>
      <c r="D256" s="185" t="s">
        <v>144</v>
      </c>
      <c r="E256" s="193" t="s">
        <v>3</v>
      </c>
      <c r="F256" s="194" t="s">
        <v>396</v>
      </c>
      <c r="G256" s="14"/>
      <c r="H256" s="195">
        <v>0.82799999999999996</v>
      </c>
      <c r="I256" s="196"/>
      <c r="J256" s="14"/>
      <c r="K256" s="14"/>
      <c r="L256" s="192"/>
      <c r="M256" s="197"/>
      <c r="N256" s="198"/>
      <c r="O256" s="198"/>
      <c r="P256" s="198"/>
      <c r="Q256" s="198"/>
      <c r="R256" s="198"/>
      <c r="S256" s="198"/>
      <c r="T256" s="199"/>
      <c r="U256" s="14"/>
      <c r="V256" s="14"/>
      <c r="W256" s="14"/>
      <c r="X256" s="14"/>
      <c r="Y256" s="14"/>
      <c r="Z256" s="14"/>
      <c r="AA256" s="14"/>
      <c r="AB256" s="14"/>
      <c r="AC256" s="14"/>
      <c r="AD256" s="14"/>
      <c r="AE256" s="14"/>
      <c r="AT256" s="193" t="s">
        <v>144</v>
      </c>
      <c r="AU256" s="193" t="s">
        <v>79</v>
      </c>
      <c r="AV256" s="14" t="s">
        <v>79</v>
      </c>
      <c r="AW256" s="14" t="s">
        <v>33</v>
      </c>
      <c r="AX256" s="14" t="s">
        <v>71</v>
      </c>
      <c r="AY256" s="193" t="s">
        <v>129</v>
      </c>
    </row>
    <row r="257" s="14" customFormat="1">
      <c r="A257" s="14"/>
      <c r="B257" s="192"/>
      <c r="C257" s="14"/>
      <c r="D257" s="185" t="s">
        <v>144</v>
      </c>
      <c r="E257" s="193" t="s">
        <v>3</v>
      </c>
      <c r="F257" s="194" t="s">
        <v>397</v>
      </c>
      <c r="G257" s="14"/>
      <c r="H257" s="195">
        <v>0.88200000000000001</v>
      </c>
      <c r="I257" s="196"/>
      <c r="J257" s="14"/>
      <c r="K257" s="14"/>
      <c r="L257" s="192"/>
      <c r="M257" s="197"/>
      <c r="N257" s="198"/>
      <c r="O257" s="198"/>
      <c r="P257" s="198"/>
      <c r="Q257" s="198"/>
      <c r="R257" s="198"/>
      <c r="S257" s="198"/>
      <c r="T257" s="199"/>
      <c r="U257" s="14"/>
      <c r="V257" s="14"/>
      <c r="W257" s="14"/>
      <c r="X257" s="14"/>
      <c r="Y257" s="14"/>
      <c r="Z257" s="14"/>
      <c r="AA257" s="14"/>
      <c r="AB257" s="14"/>
      <c r="AC257" s="14"/>
      <c r="AD257" s="14"/>
      <c r="AE257" s="14"/>
      <c r="AT257" s="193" t="s">
        <v>144</v>
      </c>
      <c r="AU257" s="193" t="s">
        <v>79</v>
      </c>
      <c r="AV257" s="14" t="s">
        <v>79</v>
      </c>
      <c r="AW257" s="14" t="s">
        <v>33</v>
      </c>
      <c r="AX257" s="14" t="s">
        <v>71</v>
      </c>
      <c r="AY257" s="193" t="s">
        <v>129</v>
      </c>
    </row>
    <row r="258" s="14" customFormat="1">
      <c r="A258" s="14"/>
      <c r="B258" s="192"/>
      <c r="C258" s="14"/>
      <c r="D258" s="185" t="s">
        <v>144</v>
      </c>
      <c r="E258" s="193" t="s">
        <v>3</v>
      </c>
      <c r="F258" s="194" t="s">
        <v>398</v>
      </c>
      <c r="G258" s="14"/>
      <c r="H258" s="195">
        <v>0.24299999999999999</v>
      </c>
      <c r="I258" s="196"/>
      <c r="J258" s="14"/>
      <c r="K258" s="14"/>
      <c r="L258" s="192"/>
      <c r="M258" s="197"/>
      <c r="N258" s="198"/>
      <c r="O258" s="198"/>
      <c r="P258" s="198"/>
      <c r="Q258" s="198"/>
      <c r="R258" s="198"/>
      <c r="S258" s="198"/>
      <c r="T258" s="199"/>
      <c r="U258" s="14"/>
      <c r="V258" s="14"/>
      <c r="W258" s="14"/>
      <c r="X258" s="14"/>
      <c r="Y258" s="14"/>
      <c r="Z258" s="14"/>
      <c r="AA258" s="14"/>
      <c r="AB258" s="14"/>
      <c r="AC258" s="14"/>
      <c r="AD258" s="14"/>
      <c r="AE258" s="14"/>
      <c r="AT258" s="193" t="s">
        <v>144</v>
      </c>
      <c r="AU258" s="193" t="s">
        <v>79</v>
      </c>
      <c r="AV258" s="14" t="s">
        <v>79</v>
      </c>
      <c r="AW258" s="14" t="s">
        <v>33</v>
      </c>
      <c r="AX258" s="14" t="s">
        <v>71</v>
      </c>
      <c r="AY258" s="193" t="s">
        <v>129</v>
      </c>
    </row>
    <row r="259" s="13" customFormat="1">
      <c r="A259" s="13"/>
      <c r="B259" s="184"/>
      <c r="C259" s="13"/>
      <c r="D259" s="185" t="s">
        <v>144</v>
      </c>
      <c r="E259" s="186" t="s">
        <v>3</v>
      </c>
      <c r="F259" s="187" t="s">
        <v>312</v>
      </c>
      <c r="G259" s="13"/>
      <c r="H259" s="186" t="s">
        <v>3</v>
      </c>
      <c r="I259" s="188"/>
      <c r="J259" s="13"/>
      <c r="K259" s="13"/>
      <c r="L259" s="184"/>
      <c r="M259" s="189"/>
      <c r="N259" s="190"/>
      <c r="O259" s="190"/>
      <c r="P259" s="190"/>
      <c r="Q259" s="190"/>
      <c r="R259" s="190"/>
      <c r="S259" s="190"/>
      <c r="T259" s="191"/>
      <c r="U259" s="13"/>
      <c r="V259" s="13"/>
      <c r="W259" s="13"/>
      <c r="X259" s="13"/>
      <c r="Y259" s="13"/>
      <c r="Z259" s="13"/>
      <c r="AA259" s="13"/>
      <c r="AB259" s="13"/>
      <c r="AC259" s="13"/>
      <c r="AD259" s="13"/>
      <c r="AE259" s="13"/>
      <c r="AT259" s="186" t="s">
        <v>144</v>
      </c>
      <c r="AU259" s="186" t="s">
        <v>79</v>
      </c>
      <c r="AV259" s="13" t="s">
        <v>15</v>
      </c>
      <c r="AW259" s="13" t="s">
        <v>33</v>
      </c>
      <c r="AX259" s="13" t="s">
        <v>71</v>
      </c>
      <c r="AY259" s="186" t="s">
        <v>129</v>
      </c>
    </row>
    <row r="260" s="14" customFormat="1">
      <c r="A260" s="14"/>
      <c r="B260" s="192"/>
      <c r="C260" s="14"/>
      <c r="D260" s="185" t="s">
        <v>144</v>
      </c>
      <c r="E260" s="193" t="s">
        <v>3</v>
      </c>
      <c r="F260" s="194" t="s">
        <v>399</v>
      </c>
      <c r="G260" s="14"/>
      <c r="H260" s="195">
        <v>1.2</v>
      </c>
      <c r="I260" s="196"/>
      <c r="J260" s="14"/>
      <c r="K260" s="14"/>
      <c r="L260" s="192"/>
      <c r="M260" s="197"/>
      <c r="N260" s="198"/>
      <c r="O260" s="198"/>
      <c r="P260" s="198"/>
      <c r="Q260" s="198"/>
      <c r="R260" s="198"/>
      <c r="S260" s="198"/>
      <c r="T260" s="199"/>
      <c r="U260" s="14"/>
      <c r="V260" s="14"/>
      <c r="W260" s="14"/>
      <c r="X260" s="14"/>
      <c r="Y260" s="14"/>
      <c r="Z260" s="14"/>
      <c r="AA260" s="14"/>
      <c r="AB260" s="14"/>
      <c r="AC260" s="14"/>
      <c r="AD260" s="14"/>
      <c r="AE260" s="14"/>
      <c r="AT260" s="193" t="s">
        <v>144</v>
      </c>
      <c r="AU260" s="193" t="s">
        <v>79</v>
      </c>
      <c r="AV260" s="14" t="s">
        <v>79</v>
      </c>
      <c r="AW260" s="14" t="s">
        <v>33</v>
      </c>
      <c r="AX260" s="14" t="s">
        <v>71</v>
      </c>
      <c r="AY260" s="193" t="s">
        <v>129</v>
      </c>
    </row>
    <row r="261" s="15" customFormat="1">
      <c r="A261" s="15"/>
      <c r="B261" s="210"/>
      <c r="C261" s="15"/>
      <c r="D261" s="185" t="s">
        <v>144</v>
      </c>
      <c r="E261" s="211" t="s">
        <v>3</v>
      </c>
      <c r="F261" s="212" t="s">
        <v>319</v>
      </c>
      <c r="G261" s="15"/>
      <c r="H261" s="213">
        <v>21.306000000000001</v>
      </c>
      <c r="I261" s="214"/>
      <c r="J261" s="15"/>
      <c r="K261" s="15"/>
      <c r="L261" s="210"/>
      <c r="M261" s="215"/>
      <c r="N261" s="216"/>
      <c r="O261" s="216"/>
      <c r="P261" s="216"/>
      <c r="Q261" s="216"/>
      <c r="R261" s="216"/>
      <c r="S261" s="216"/>
      <c r="T261" s="217"/>
      <c r="U261" s="15"/>
      <c r="V261" s="15"/>
      <c r="W261" s="15"/>
      <c r="X261" s="15"/>
      <c r="Y261" s="15"/>
      <c r="Z261" s="15"/>
      <c r="AA261" s="15"/>
      <c r="AB261" s="15"/>
      <c r="AC261" s="15"/>
      <c r="AD261" s="15"/>
      <c r="AE261" s="15"/>
      <c r="AT261" s="211" t="s">
        <v>144</v>
      </c>
      <c r="AU261" s="211" t="s">
        <v>79</v>
      </c>
      <c r="AV261" s="15" t="s">
        <v>85</v>
      </c>
      <c r="AW261" s="15" t="s">
        <v>33</v>
      </c>
      <c r="AX261" s="15" t="s">
        <v>15</v>
      </c>
      <c r="AY261" s="211" t="s">
        <v>129</v>
      </c>
    </row>
    <row r="262" s="2" customFormat="1" ht="66.75" customHeight="1">
      <c r="A262" s="39"/>
      <c r="B262" s="165"/>
      <c r="C262" s="166" t="s">
        <v>420</v>
      </c>
      <c r="D262" s="166" t="s">
        <v>132</v>
      </c>
      <c r="E262" s="167" t="s">
        <v>401</v>
      </c>
      <c r="F262" s="168" t="s">
        <v>402</v>
      </c>
      <c r="G262" s="169" t="s">
        <v>135</v>
      </c>
      <c r="H262" s="170">
        <v>21.306000000000001</v>
      </c>
      <c r="I262" s="171"/>
      <c r="J262" s="172">
        <f>ROUND(I262*H262,2)</f>
        <v>0</v>
      </c>
      <c r="K262" s="168" t="s">
        <v>136</v>
      </c>
      <c r="L262" s="40"/>
      <c r="M262" s="173" t="s">
        <v>3</v>
      </c>
      <c r="N262" s="174" t="s">
        <v>43</v>
      </c>
      <c r="O262" s="73"/>
      <c r="P262" s="175">
        <f>O262*H262</f>
        <v>0</v>
      </c>
      <c r="Q262" s="175">
        <v>0.00023000000000000001</v>
      </c>
      <c r="R262" s="175">
        <f>Q262*H262</f>
        <v>0.0049003800000000002</v>
      </c>
      <c r="S262" s="175">
        <v>0</v>
      </c>
      <c r="T262" s="176">
        <f>S262*H262</f>
        <v>0</v>
      </c>
      <c r="U262" s="39"/>
      <c r="V262" s="39"/>
      <c r="W262" s="39"/>
      <c r="X262" s="39"/>
      <c r="Y262" s="39"/>
      <c r="Z262" s="39"/>
      <c r="AA262" s="39"/>
      <c r="AB262" s="39"/>
      <c r="AC262" s="39"/>
      <c r="AD262" s="39"/>
      <c r="AE262" s="39"/>
      <c r="AR262" s="177" t="s">
        <v>219</v>
      </c>
      <c r="AT262" s="177" t="s">
        <v>132</v>
      </c>
      <c r="AU262" s="177" t="s">
        <v>79</v>
      </c>
      <c r="AY262" s="20" t="s">
        <v>129</v>
      </c>
      <c r="BE262" s="178">
        <f>IF(N262="základní",J262,0)</f>
        <v>0</v>
      </c>
      <c r="BF262" s="178">
        <f>IF(N262="snížená",J262,0)</f>
        <v>0</v>
      </c>
      <c r="BG262" s="178">
        <f>IF(N262="zákl. přenesená",J262,0)</f>
        <v>0</v>
      </c>
      <c r="BH262" s="178">
        <f>IF(N262="sníž. přenesená",J262,0)</f>
        <v>0</v>
      </c>
      <c r="BI262" s="178">
        <f>IF(N262="nulová",J262,0)</f>
        <v>0</v>
      </c>
      <c r="BJ262" s="20" t="s">
        <v>79</v>
      </c>
      <c r="BK262" s="178">
        <f>ROUND(I262*H262,2)</f>
        <v>0</v>
      </c>
      <c r="BL262" s="20" t="s">
        <v>219</v>
      </c>
      <c r="BM262" s="177" t="s">
        <v>738</v>
      </c>
    </row>
    <row r="263" s="2" customFormat="1">
      <c r="A263" s="39"/>
      <c r="B263" s="40"/>
      <c r="C263" s="39"/>
      <c r="D263" s="179" t="s">
        <v>138</v>
      </c>
      <c r="E263" s="39"/>
      <c r="F263" s="180" t="s">
        <v>404</v>
      </c>
      <c r="G263" s="39"/>
      <c r="H263" s="39"/>
      <c r="I263" s="181"/>
      <c r="J263" s="39"/>
      <c r="K263" s="39"/>
      <c r="L263" s="40"/>
      <c r="M263" s="182"/>
      <c r="N263" s="183"/>
      <c r="O263" s="73"/>
      <c r="P263" s="73"/>
      <c r="Q263" s="73"/>
      <c r="R263" s="73"/>
      <c r="S263" s="73"/>
      <c r="T263" s="74"/>
      <c r="U263" s="39"/>
      <c r="V263" s="39"/>
      <c r="W263" s="39"/>
      <c r="X263" s="39"/>
      <c r="Y263" s="39"/>
      <c r="Z263" s="39"/>
      <c r="AA263" s="39"/>
      <c r="AB263" s="39"/>
      <c r="AC263" s="39"/>
      <c r="AD263" s="39"/>
      <c r="AE263" s="39"/>
      <c r="AT263" s="20" t="s">
        <v>138</v>
      </c>
      <c r="AU263" s="20" t="s">
        <v>79</v>
      </c>
    </row>
    <row r="264" s="13" customFormat="1">
      <c r="A264" s="13"/>
      <c r="B264" s="184"/>
      <c r="C264" s="13"/>
      <c r="D264" s="185" t="s">
        <v>144</v>
      </c>
      <c r="E264" s="186" t="s">
        <v>3</v>
      </c>
      <c r="F264" s="187" t="s">
        <v>393</v>
      </c>
      <c r="G264" s="13"/>
      <c r="H264" s="186" t="s">
        <v>3</v>
      </c>
      <c r="I264" s="188"/>
      <c r="J264" s="13"/>
      <c r="K264" s="13"/>
      <c r="L264" s="184"/>
      <c r="M264" s="189"/>
      <c r="N264" s="190"/>
      <c r="O264" s="190"/>
      <c r="P264" s="190"/>
      <c r="Q264" s="190"/>
      <c r="R264" s="190"/>
      <c r="S264" s="190"/>
      <c r="T264" s="191"/>
      <c r="U264" s="13"/>
      <c r="V264" s="13"/>
      <c r="W264" s="13"/>
      <c r="X264" s="13"/>
      <c r="Y264" s="13"/>
      <c r="Z264" s="13"/>
      <c r="AA264" s="13"/>
      <c r="AB264" s="13"/>
      <c r="AC264" s="13"/>
      <c r="AD264" s="13"/>
      <c r="AE264" s="13"/>
      <c r="AT264" s="186" t="s">
        <v>144</v>
      </c>
      <c r="AU264" s="186" t="s">
        <v>79</v>
      </c>
      <c r="AV264" s="13" t="s">
        <v>15</v>
      </c>
      <c r="AW264" s="13" t="s">
        <v>33</v>
      </c>
      <c r="AX264" s="13" t="s">
        <v>71</v>
      </c>
      <c r="AY264" s="186" t="s">
        <v>129</v>
      </c>
    </row>
    <row r="265" s="13" customFormat="1">
      <c r="A265" s="13"/>
      <c r="B265" s="184"/>
      <c r="C265" s="13"/>
      <c r="D265" s="185" t="s">
        <v>144</v>
      </c>
      <c r="E265" s="186" t="s">
        <v>3</v>
      </c>
      <c r="F265" s="187" t="s">
        <v>305</v>
      </c>
      <c r="G265" s="13"/>
      <c r="H265" s="186" t="s">
        <v>3</v>
      </c>
      <c r="I265" s="188"/>
      <c r="J265" s="13"/>
      <c r="K265" s="13"/>
      <c r="L265" s="184"/>
      <c r="M265" s="189"/>
      <c r="N265" s="190"/>
      <c r="O265" s="190"/>
      <c r="P265" s="190"/>
      <c r="Q265" s="190"/>
      <c r="R265" s="190"/>
      <c r="S265" s="190"/>
      <c r="T265" s="191"/>
      <c r="U265" s="13"/>
      <c r="V265" s="13"/>
      <c r="W265" s="13"/>
      <c r="X265" s="13"/>
      <c r="Y265" s="13"/>
      <c r="Z265" s="13"/>
      <c r="AA265" s="13"/>
      <c r="AB265" s="13"/>
      <c r="AC265" s="13"/>
      <c r="AD265" s="13"/>
      <c r="AE265" s="13"/>
      <c r="AT265" s="186" t="s">
        <v>144</v>
      </c>
      <c r="AU265" s="186" t="s">
        <v>79</v>
      </c>
      <c r="AV265" s="13" t="s">
        <v>15</v>
      </c>
      <c r="AW265" s="13" t="s">
        <v>33</v>
      </c>
      <c r="AX265" s="13" t="s">
        <v>71</v>
      </c>
      <c r="AY265" s="186" t="s">
        <v>129</v>
      </c>
    </row>
    <row r="266" s="14" customFormat="1">
      <c r="A266" s="14"/>
      <c r="B266" s="192"/>
      <c r="C266" s="14"/>
      <c r="D266" s="185" t="s">
        <v>144</v>
      </c>
      <c r="E266" s="193" t="s">
        <v>3</v>
      </c>
      <c r="F266" s="194" t="s">
        <v>737</v>
      </c>
      <c r="G266" s="14"/>
      <c r="H266" s="195">
        <v>17.594999999999999</v>
      </c>
      <c r="I266" s="196"/>
      <c r="J266" s="14"/>
      <c r="K266" s="14"/>
      <c r="L266" s="192"/>
      <c r="M266" s="197"/>
      <c r="N266" s="198"/>
      <c r="O266" s="198"/>
      <c r="P266" s="198"/>
      <c r="Q266" s="198"/>
      <c r="R266" s="198"/>
      <c r="S266" s="198"/>
      <c r="T266" s="199"/>
      <c r="U266" s="14"/>
      <c r="V266" s="14"/>
      <c r="W266" s="14"/>
      <c r="X266" s="14"/>
      <c r="Y266" s="14"/>
      <c r="Z266" s="14"/>
      <c r="AA266" s="14"/>
      <c r="AB266" s="14"/>
      <c r="AC266" s="14"/>
      <c r="AD266" s="14"/>
      <c r="AE266" s="14"/>
      <c r="AT266" s="193" t="s">
        <v>144</v>
      </c>
      <c r="AU266" s="193" t="s">
        <v>79</v>
      </c>
      <c r="AV266" s="14" t="s">
        <v>79</v>
      </c>
      <c r="AW266" s="14" t="s">
        <v>33</v>
      </c>
      <c r="AX266" s="14" t="s">
        <v>71</v>
      </c>
      <c r="AY266" s="193" t="s">
        <v>129</v>
      </c>
    </row>
    <row r="267" s="13" customFormat="1">
      <c r="A267" s="13"/>
      <c r="B267" s="184"/>
      <c r="C267" s="13"/>
      <c r="D267" s="185" t="s">
        <v>144</v>
      </c>
      <c r="E267" s="186" t="s">
        <v>3</v>
      </c>
      <c r="F267" s="187" t="s">
        <v>307</v>
      </c>
      <c r="G267" s="13"/>
      <c r="H267" s="186" t="s">
        <v>3</v>
      </c>
      <c r="I267" s="188"/>
      <c r="J267" s="13"/>
      <c r="K267" s="13"/>
      <c r="L267" s="184"/>
      <c r="M267" s="189"/>
      <c r="N267" s="190"/>
      <c r="O267" s="190"/>
      <c r="P267" s="190"/>
      <c r="Q267" s="190"/>
      <c r="R267" s="190"/>
      <c r="S267" s="190"/>
      <c r="T267" s="191"/>
      <c r="U267" s="13"/>
      <c r="V267" s="13"/>
      <c r="W267" s="13"/>
      <c r="X267" s="13"/>
      <c r="Y267" s="13"/>
      <c r="Z267" s="13"/>
      <c r="AA267" s="13"/>
      <c r="AB267" s="13"/>
      <c r="AC267" s="13"/>
      <c r="AD267" s="13"/>
      <c r="AE267" s="13"/>
      <c r="AT267" s="186" t="s">
        <v>144</v>
      </c>
      <c r="AU267" s="186" t="s">
        <v>79</v>
      </c>
      <c r="AV267" s="13" t="s">
        <v>15</v>
      </c>
      <c r="AW267" s="13" t="s">
        <v>33</v>
      </c>
      <c r="AX267" s="13" t="s">
        <v>71</v>
      </c>
      <c r="AY267" s="186" t="s">
        <v>129</v>
      </c>
    </row>
    <row r="268" s="14" customFormat="1">
      <c r="A268" s="14"/>
      <c r="B268" s="192"/>
      <c r="C268" s="14"/>
      <c r="D268" s="185" t="s">
        <v>144</v>
      </c>
      <c r="E268" s="193" t="s">
        <v>3</v>
      </c>
      <c r="F268" s="194" t="s">
        <v>395</v>
      </c>
      <c r="G268" s="14"/>
      <c r="H268" s="195">
        <v>0.55800000000000005</v>
      </c>
      <c r="I268" s="196"/>
      <c r="J268" s="14"/>
      <c r="K268" s="14"/>
      <c r="L268" s="192"/>
      <c r="M268" s="197"/>
      <c r="N268" s="198"/>
      <c r="O268" s="198"/>
      <c r="P268" s="198"/>
      <c r="Q268" s="198"/>
      <c r="R268" s="198"/>
      <c r="S268" s="198"/>
      <c r="T268" s="199"/>
      <c r="U268" s="14"/>
      <c r="V268" s="14"/>
      <c r="W268" s="14"/>
      <c r="X268" s="14"/>
      <c r="Y268" s="14"/>
      <c r="Z268" s="14"/>
      <c r="AA268" s="14"/>
      <c r="AB268" s="14"/>
      <c r="AC268" s="14"/>
      <c r="AD268" s="14"/>
      <c r="AE268" s="14"/>
      <c r="AT268" s="193" t="s">
        <v>144</v>
      </c>
      <c r="AU268" s="193" t="s">
        <v>79</v>
      </c>
      <c r="AV268" s="14" t="s">
        <v>79</v>
      </c>
      <c r="AW268" s="14" t="s">
        <v>33</v>
      </c>
      <c r="AX268" s="14" t="s">
        <v>71</v>
      </c>
      <c r="AY268" s="193" t="s">
        <v>129</v>
      </c>
    </row>
    <row r="269" s="14" customFormat="1">
      <c r="A269" s="14"/>
      <c r="B269" s="192"/>
      <c r="C269" s="14"/>
      <c r="D269" s="185" t="s">
        <v>144</v>
      </c>
      <c r="E269" s="193" t="s">
        <v>3</v>
      </c>
      <c r="F269" s="194" t="s">
        <v>396</v>
      </c>
      <c r="G269" s="14"/>
      <c r="H269" s="195">
        <v>0.82799999999999996</v>
      </c>
      <c r="I269" s="196"/>
      <c r="J269" s="14"/>
      <c r="K269" s="14"/>
      <c r="L269" s="192"/>
      <c r="M269" s="197"/>
      <c r="N269" s="198"/>
      <c r="O269" s="198"/>
      <c r="P269" s="198"/>
      <c r="Q269" s="198"/>
      <c r="R269" s="198"/>
      <c r="S269" s="198"/>
      <c r="T269" s="199"/>
      <c r="U269" s="14"/>
      <c r="V269" s="14"/>
      <c r="W269" s="14"/>
      <c r="X269" s="14"/>
      <c r="Y269" s="14"/>
      <c r="Z269" s="14"/>
      <c r="AA269" s="14"/>
      <c r="AB269" s="14"/>
      <c r="AC269" s="14"/>
      <c r="AD269" s="14"/>
      <c r="AE269" s="14"/>
      <c r="AT269" s="193" t="s">
        <v>144</v>
      </c>
      <c r="AU269" s="193" t="s">
        <v>79</v>
      </c>
      <c r="AV269" s="14" t="s">
        <v>79</v>
      </c>
      <c r="AW269" s="14" t="s">
        <v>33</v>
      </c>
      <c r="AX269" s="14" t="s">
        <v>71</v>
      </c>
      <c r="AY269" s="193" t="s">
        <v>129</v>
      </c>
    </row>
    <row r="270" s="14" customFormat="1">
      <c r="A270" s="14"/>
      <c r="B270" s="192"/>
      <c r="C270" s="14"/>
      <c r="D270" s="185" t="s">
        <v>144</v>
      </c>
      <c r="E270" s="193" t="s">
        <v>3</v>
      </c>
      <c r="F270" s="194" t="s">
        <v>397</v>
      </c>
      <c r="G270" s="14"/>
      <c r="H270" s="195">
        <v>0.88200000000000001</v>
      </c>
      <c r="I270" s="196"/>
      <c r="J270" s="14"/>
      <c r="K270" s="14"/>
      <c r="L270" s="192"/>
      <c r="M270" s="197"/>
      <c r="N270" s="198"/>
      <c r="O270" s="198"/>
      <c r="P270" s="198"/>
      <c r="Q270" s="198"/>
      <c r="R270" s="198"/>
      <c r="S270" s="198"/>
      <c r="T270" s="199"/>
      <c r="U270" s="14"/>
      <c r="V270" s="14"/>
      <c r="W270" s="14"/>
      <c r="X270" s="14"/>
      <c r="Y270" s="14"/>
      <c r="Z270" s="14"/>
      <c r="AA270" s="14"/>
      <c r="AB270" s="14"/>
      <c r="AC270" s="14"/>
      <c r="AD270" s="14"/>
      <c r="AE270" s="14"/>
      <c r="AT270" s="193" t="s">
        <v>144</v>
      </c>
      <c r="AU270" s="193" t="s">
        <v>79</v>
      </c>
      <c r="AV270" s="14" t="s">
        <v>79</v>
      </c>
      <c r="AW270" s="14" t="s">
        <v>33</v>
      </c>
      <c r="AX270" s="14" t="s">
        <v>71</v>
      </c>
      <c r="AY270" s="193" t="s">
        <v>129</v>
      </c>
    </row>
    <row r="271" s="14" customFormat="1">
      <c r="A271" s="14"/>
      <c r="B271" s="192"/>
      <c r="C271" s="14"/>
      <c r="D271" s="185" t="s">
        <v>144</v>
      </c>
      <c r="E271" s="193" t="s">
        <v>3</v>
      </c>
      <c r="F271" s="194" t="s">
        <v>398</v>
      </c>
      <c r="G271" s="14"/>
      <c r="H271" s="195">
        <v>0.24299999999999999</v>
      </c>
      <c r="I271" s="196"/>
      <c r="J271" s="14"/>
      <c r="K271" s="14"/>
      <c r="L271" s="192"/>
      <c r="M271" s="197"/>
      <c r="N271" s="198"/>
      <c r="O271" s="198"/>
      <c r="P271" s="198"/>
      <c r="Q271" s="198"/>
      <c r="R271" s="198"/>
      <c r="S271" s="198"/>
      <c r="T271" s="199"/>
      <c r="U271" s="14"/>
      <c r="V271" s="14"/>
      <c r="W271" s="14"/>
      <c r="X271" s="14"/>
      <c r="Y271" s="14"/>
      <c r="Z271" s="14"/>
      <c r="AA271" s="14"/>
      <c r="AB271" s="14"/>
      <c r="AC271" s="14"/>
      <c r="AD271" s="14"/>
      <c r="AE271" s="14"/>
      <c r="AT271" s="193" t="s">
        <v>144</v>
      </c>
      <c r="AU271" s="193" t="s">
        <v>79</v>
      </c>
      <c r="AV271" s="14" t="s">
        <v>79</v>
      </c>
      <c r="AW271" s="14" t="s">
        <v>33</v>
      </c>
      <c r="AX271" s="14" t="s">
        <v>71</v>
      </c>
      <c r="AY271" s="193" t="s">
        <v>129</v>
      </c>
    </row>
    <row r="272" s="13" customFormat="1">
      <c r="A272" s="13"/>
      <c r="B272" s="184"/>
      <c r="C272" s="13"/>
      <c r="D272" s="185" t="s">
        <v>144</v>
      </c>
      <c r="E272" s="186" t="s">
        <v>3</v>
      </c>
      <c r="F272" s="187" t="s">
        <v>312</v>
      </c>
      <c r="G272" s="13"/>
      <c r="H272" s="186" t="s">
        <v>3</v>
      </c>
      <c r="I272" s="188"/>
      <c r="J272" s="13"/>
      <c r="K272" s="13"/>
      <c r="L272" s="184"/>
      <c r="M272" s="189"/>
      <c r="N272" s="190"/>
      <c r="O272" s="190"/>
      <c r="P272" s="190"/>
      <c r="Q272" s="190"/>
      <c r="R272" s="190"/>
      <c r="S272" s="190"/>
      <c r="T272" s="191"/>
      <c r="U272" s="13"/>
      <c r="V272" s="13"/>
      <c r="W272" s="13"/>
      <c r="X272" s="13"/>
      <c r="Y272" s="13"/>
      <c r="Z272" s="13"/>
      <c r="AA272" s="13"/>
      <c r="AB272" s="13"/>
      <c r="AC272" s="13"/>
      <c r="AD272" s="13"/>
      <c r="AE272" s="13"/>
      <c r="AT272" s="186" t="s">
        <v>144</v>
      </c>
      <c r="AU272" s="186" t="s">
        <v>79</v>
      </c>
      <c r="AV272" s="13" t="s">
        <v>15</v>
      </c>
      <c r="AW272" s="13" t="s">
        <v>33</v>
      </c>
      <c r="AX272" s="13" t="s">
        <v>71</v>
      </c>
      <c r="AY272" s="186" t="s">
        <v>129</v>
      </c>
    </row>
    <row r="273" s="14" customFormat="1">
      <c r="A273" s="14"/>
      <c r="B273" s="192"/>
      <c r="C273" s="14"/>
      <c r="D273" s="185" t="s">
        <v>144</v>
      </c>
      <c r="E273" s="193" t="s">
        <v>3</v>
      </c>
      <c r="F273" s="194" t="s">
        <v>399</v>
      </c>
      <c r="G273" s="14"/>
      <c r="H273" s="195">
        <v>1.2</v>
      </c>
      <c r="I273" s="196"/>
      <c r="J273" s="14"/>
      <c r="K273" s="14"/>
      <c r="L273" s="192"/>
      <c r="M273" s="197"/>
      <c r="N273" s="198"/>
      <c r="O273" s="198"/>
      <c r="P273" s="198"/>
      <c r="Q273" s="198"/>
      <c r="R273" s="198"/>
      <c r="S273" s="198"/>
      <c r="T273" s="199"/>
      <c r="U273" s="14"/>
      <c r="V273" s="14"/>
      <c r="W273" s="14"/>
      <c r="X273" s="14"/>
      <c r="Y273" s="14"/>
      <c r="Z273" s="14"/>
      <c r="AA273" s="14"/>
      <c r="AB273" s="14"/>
      <c r="AC273" s="14"/>
      <c r="AD273" s="14"/>
      <c r="AE273" s="14"/>
      <c r="AT273" s="193" t="s">
        <v>144</v>
      </c>
      <c r="AU273" s="193" t="s">
        <v>79</v>
      </c>
      <c r="AV273" s="14" t="s">
        <v>79</v>
      </c>
      <c r="AW273" s="14" t="s">
        <v>33</v>
      </c>
      <c r="AX273" s="14" t="s">
        <v>71</v>
      </c>
      <c r="AY273" s="193" t="s">
        <v>129</v>
      </c>
    </row>
    <row r="274" s="15" customFormat="1">
      <c r="A274" s="15"/>
      <c r="B274" s="210"/>
      <c r="C274" s="15"/>
      <c r="D274" s="185" t="s">
        <v>144</v>
      </c>
      <c r="E274" s="211" t="s">
        <v>3</v>
      </c>
      <c r="F274" s="212" t="s">
        <v>319</v>
      </c>
      <c r="G274" s="15"/>
      <c r="H274" s="213">
        <v>21.306000000000001</v>
      </c>
      <c r="I274" s="214"/>
      <c r="J274" s="15"/>
      <c r="K274" s="15"/>
      <c r="L274" s="210"/>
      <c r="M274" s="215"/>
      <c r="N274" s="216"/>
      <c r="O274" s="216"/>
      <c r="P274" s="216"/>
      <c r="Q274" s="216"/>
      <c r="R274" s="216"/>
      <c r="S274" s="216"/>
      <c r="T274" s="217"/>
      <c r="U274" s="15"/>
      <c r="V274" s="15"/>
      <c r="W274" s="15"/>
      <c r="X274" s="15"/>
      <c r="Y274" s="15"/>
      <c r="Z274" s="15"/>
      <c r="AA274" s="15"/>
      <c r="AB274" s="15"/>
      <c r="AC274" s="15"/>
      <c r="AD274" s="15"/>
      <c r="AE274" s="15"/>
      <c r="AT274" s="211" t="s">
        <v>144</v>
      </c>
      <c r="AU274" s="211" t="s">
        <v>79</v>
      </c>
      <c r="AV274" s="15" t="s">
        <v>85</v>
      </c>
      <c r="AW274" s="15" t="s">
        <v>33</v>
      </c>
      <c r="AX274" s="15" t="s">
        <v>15</v>
      </c>
      <c r="AY274" s="211" t="s">
        <v>129</v>
      </c>
    </row>
    <row r="275" s="2" customFormat="1" ht="62.7" customHeight="1">
      <c r="A275" s="39"/>
      <c r="B275" s="165"/>
      <c r="C275" s="166" t="s">
        <v>739</v>
      </c>
      <c r="D275" s="166" t="s">
        <v>132</v>
      </c>
      <c r="E275" s="167" t="s">
        <v>406</v>
      </c>
      <c r="F275" s="168" t="s">
        <v>407</v>
      </c>
      <c r="G275" s="169" t="s">
        <v>135</v>
      </c>
      <c r="H275" s="170">
        <v>17.960000000000001</v>
      </c>
      <c r="I275" s="171"/>
      <c r="J275" s="172">
        <f>ROUND(I275*H275,2)</f>
        <v>0</v>
      </c>
      <c r="K275" s="168" t="s">
        <v>136</v>
      </c>
      <c r="L275" s="40"/>
      <c r="M275" s="173" t="s">
        <v>3</v>
      </c>
      <c r="N275" s="174" t="s">
        <v>43</v>
      </c>
      <c r="O275" s="73"/>
      <c r="P275" s="175">
        <f>O275*H275</f>
        <v>0</v>
      </c>
      <c r="Q275" s="175">
        <v>5.0000000000000002E-05</v>
      </c>
      <c r="R275" s="175">
        <f>Q275*H275</f>
        <v>0.00089800000000000004</v>
      </c>
      <c r="S275" s="175">
        <v>0</v>
      </c>
      <c r="T275" s="176">
        <f>S275*H275</f>
        <v>0</v>
      </c>
      <c r="U275" s="39"/>
      <c r="V275" s="39"/>
      <c r="W275" s="39"/>
      <c r="X275" s="39"/>
      <c r="Y275" s="39"/>
      <c r="Z275" s="39"/>
      <c r="AA275" s="39"/>
      <c r="AB275" s="39"/>
      <c r="AC275" s="39"/>
      <c r="AD275" s="39"/>
      <c r="AE275" s="39"/>
      <c r="AR275" s="177" t="s">
        <v>219</v>
      </c>
      <c r="AT275" s="177" t="s">
        <v>132</v>
      </c>
      <c r="AU275" s="177" t="s">
        <v>79</v>
      </c>
      <c r="AY275" s="20" t="s">
        <v>129</v>
      </c>
      <c r="BE275" s="178">
        <f>IF(N275="základní",J275,0)</f>
        <v>0</v>
      </c>
      <c r="BF275" s="178">
        <f>IF(N275="snížená",J275,0)</f>
        <v>0</v>
      </c>
      <c r="BG275" s="178">
        <f>IF(N275="zákl. přenesená",J275,0)</f>
        <v>0</v>
      </c>
      <c r="BH275" s="178">
        <f>IF(N275="sníž. přenesená",J275,0)</f>
        <v>0</v>
      </c>
      <c r="BI275" s="178">
        <f>IF(N275="nulová",J275,0)</f>
        <v>0</v>
      </c>
      <c r="BJ275" s="20" t="s">
        <v>79</v>
      </c>
      <c r="BK275" s="178">
        <f>ROUND(I275*H275,2)</f>
        <v>0</v>
      </c>
      <c r="BL275" s="20" t="s">
        <v>219</v>
      </c>
      <c r="BM275" s="177" t="s">
        <v>740</v>
      </c>
    </row>
    <row r="276" s="2" customFormat="1">
      <c r="A276" s="39"/>
      <c r="B276" s="40"/>
      <c r="C276" s="39"/>
      <c r="D276" s="179" t="s">
        <v>138</v>
      </c>
      <c r="E276" s="39"/>
      <c r="F276" s="180" t="s">
        <v>409</v>
      </c>
      <c r="G276" s="39"/>
      <c r="H276" s="39"/>
      <c r="I276" s="181"/>
      <c r="J276" s="39"/>
      <c r="K276" s="39"/>
      <c r="L276" s="40"/>
      <c r="M276" s="182"/>
      <c r="N276" s="183"/>
      <c r="O276" s="73"/>
      <c r="P276" s="73"/>
      <c r="Q276" s="73"/>
      <c r="R276" s="73"/>
      <c r="S276" s="73"/>
      <c r="T276" s="74"/>
      <c r="U276" s="39"/>
      <c r="V276" s="39"/>
      <c r="W276" s="39"/>
      <c r="X276" s="39"/>
      <c r="Y276" s="39"/>
      <c r="Z276" s="39"/>
      <c r="AA276" s="39"/>
      <c r="AB276" s="39"/>
      <c r="AC276" s="39"/>
      <c r="AD276" s="39"/>
      <c r="AE276" s="39"/>
      <c r="AT276" s="20" t="s">
        <v>138</v>
      </c>
      <c r="AU276" s="20" t="s">
        <v>79</v>
      </c>
    </row>
    <row r="277" s="13" customFormat="1">
      <c r="A277" s="13"/>
      <c r="B277" s="184"/>
      <c r="C277" s="13"/>
      <c r="D277" s="185" t="s">
        <v>144</v>
      </c>
      <c r="E277" s="186" t="s">
        <v>3</v>
      </c>
      <c r="F277" s="187" t="s">
        <v>314</v>
      </c>
      <c r="G277" s="13"/>
      <c r="H277" s="186" t="s">
        <v>3</v>
      </c>
      <c r="I277" s="188"/>
      <c r="J277" s="13"/>
      <c r="K277" s="13"/>
      <c r="L277" s="184"/>
      <c r="M277" s="189"/>
      <c r="N277" s="190"/>
      <c r="O277" s="190"/>
      <c r="P277" s="190"/>
      <c r="Q277" s="190"/>
      <c r="R277" s="190"/>
      <c r="S277" s="190"/>
      <c r="T277" s="191"/>
      <c r="U277" s="13"/>
      <c r="V277" s="13"/>
      <c r="W277" s="13"/>
      <c r="X277" s="13"/>
      <c r="Y277" s="13"/>
      <c r="Z277" s="13"/>
      <c r="AA277" s="13"/>
      <c r="AB277" s="13"/>
      <c r="AC277" s="13"/>
      <c r="AD277" s="13"/>
      <c r="AE277" s="13"/>
      <c r="AT277" s="186" t="s">
        <v>144</v>
      </c>
      <c r="AU277" s="186" t="s">
        <v>79</v>
      </c>
      <c r="AV277" s="13" t="s">
        <v>15</v>
      </c>
      <c r="AW277" s="13" t="s">
        <v>33</v>
      </c>
      <c r="AX277" s="13" t="s">
        <v>71</v>
      </c>
      <c r="AY277" s="186" t="s">
        <v>129</v>
      </c>
    </row>
    <row r="278" s="14" customFormat="1">
      <c r="A278" s="14"/>
      <c r="B278" s="192"/>
      <c r="C278" s="14"/>
      <c r="D278" s="185" t="s">
        <v>144</v>
      </c>
      <c r="E278" s="193" t="s">
        <v>3</v>
      </c>
      <c r="F278" s="194" t="s">
        <v>315</v>
      </c>
      <c r="G278" s="14"/>
      <c r="H278" s="195">
        <v>1.7</v>
      </c>
      <c r="I278" s="196"/>
      <c r="J278" s="14"/>
      <c r="K278" s="14"/>
      <c r="L278" s="192"/>
      <c r="M278" s="197"/>
      <c r="N278" s="198"/>
      <c r="O278" s="198"/>
      <c r="P278" s="198"/>
      <c r="Q278" s="198"/>
      <c r="R278" s="198"/>
      <c r="S278" s="198"/>
      <c r="T278" s="199"/>
      <c r="U278" s="14"/>
      <c r="V278" s="14"/>
      <c r="W278" s="14"/>
      <c r="X278" s="14"/>
      <c r="Y278" s="14"/>
      <c r="Z278" s="14"/>
      <c r="AA278" s="14"/>
      <c r="AB278" s="14"/>
      <c r="AC278" s="14"/>
      <c r="AD278" s="14"/>
      <c r="AE278" s="14"/>
      <c r="AT278" s="193" t="s">
        <v>144</v>
      </c>
      <c r="AU278" s="193" t="s">
        <v>79</v>
      </c>
      <c r="AV278" s="14" t="s">
        <v>79</v>
      </c>
      <c r="AW278" s="14" t="s">
        <v>33</v>
      </c>
      <c r="AX278" s="14" t="s">
        <v>71</v>
      </c>
      <c r="AY278" s="193" t="s">
        <v>129</v>
      </c>
    </row>
    <row r="279" s="13" customFormat="1">
      <c r="A279" s="13"/>
      <c r="B279" s="184"/>
      <c r="C279" s="13"/>
      <c r="D279" s="185" t="s">
        <v>144</v>
      </c>
      <c r="E279" s="186" t="s">
        <v>3</v>
      </c>
      <c r="F279" s="187" t="s">
        <v>410</v>
      </c>
      <c r="G279" s="13"/>
      <c r="H279" s="186" t="s">
        <v>3</v>
      </c>
      <c r="I279" s="188"/>
      <c r="J279" s="13"/>
      <c r="K279" s="13"/>
      <c r="L279" s="184"/>
      <c r="M279" s="189"/>
      <c r="N279" s="190"/>
      <c r="O279" s="190"/>
      <c r="P279" s="190"/>
      <c r="Q279" s="190"/>
      <c r="R279" s="190"/>
      <c r="S279" s="190"/>
      <c r="T279" s="191"/>
      <c r="U279" s="13"/>
      <c r="V279" s="13"/>
      <c r="W279" s="13"/>
      <c r="X279" s="13"/>
      <c r="Y279" s="13"/>
      <c r="Z279" s="13"/>
      <c r="AA279" s="13"/>
      <c r="AB279" s="13"/>
      <c r="AC279" s="13"/>
      <c r="AD279" s="13"/>
      <c r="AE279" s="13"/>
      <c r="AT279" s="186" t="s">
        <v>144</v>
      </c>
      <c r="AU279" s="186" t="s">
        <v>79</v>
      </c>
      <c r="AV279" s="13" t="s">
        <v>15</v>
      </c>
      <c r="AW279" s="13" t="s">
        <v>33</v>
      </c>
      <c r="AX279" s="13" t="s">
        <v>71</v>
      </c>
      <c r="AY279" s="186" t="s">
        <v>129</v>
      </c>
    </row>
    <row r="280" s="14" customFormat="1">
      <c r="A280" s="14"/>
      <c r="B280" s="192"/>
      <c r="C280" s="14"/>
      <c r="D280" s="185" t="s">
        <v>144</v>
      </c>
      <c r="E280" s="193" t="s">
        <v>3</v>
      </c>
      <c r="F280" s="194" t="s">
        <v>316</v>
      </c>
      <c r="G280" s="14"/>
      <c r="H280" s="195">
        <v>10.26</v>
      </c>
      <c r="I280" s="196"/>
      <c r="J280" s="14"/>
      <c r="K280" s="14"/>
      <c r="L280" s="192"/>
      <c r="M280" s="197"/>
      <c r="N280" s="198"/>
      <c r="O280" s="198"/>
      <c r="P280" s="198"/>
      <c r="Q280" s="198"/>
      <c r="R280" s="198"/>
      <c r="S280" s="198"/>
      <c r="T280" s="199"/>
      <c r="U280" s="14"/>
      <c r="V280" s="14"/>
      <c r="W280" s="14"/>
      <c r="X280" s="14"/>
      <c r="Y280" s="14"/>
      <c r="Z280" s="14"/>
      <c r="AA280" s="14"/>
      <c r="AB280" s="14"/>
      <c r="AC280" s="14"/>
      <c r="AD280" s="14"/>
      <c r="AE280" s="14"/>
      <c r="AT280" s="193" t="s">
        <v>144</v>
      </c>
      <c r="AU280" s="193" t="s">
        <v>79</v>
      </c>
      <c r="AV280" s="14" t="s">
        <v>79</v>
      </c>
      <c r="AW280" s="14" t="s">
        <v>33</v>
      </c>
      <c r="AX280" s="14" t="s">
        <v>71</v>
      </c>
      <c r="AY280" s="193" t="s">
        <v>129</v>
      </c>
    </row>
    <row r="281" s="13" customFormat="1">
      <c r="A281" s="13"/>
      <c r="B281" s="184"/>
      <c r="C281" s="13"/>
      <c r="D281" s="185" t="s">
        <v>144</v>
      </c>
      <c r="E281" s="186" t="s">
        <v>3</v>
      </c>
      <c r="F281" s="187" t="s">
        <v>317</v>
      </c>
      <c r="G281" s="13"/>
      <c r="H281" s="186" t="s">
        <v>3</v>
      </c>
      <c r="I281" s="188"/>
      <c r="J281" s="13"/>
      <c r="K281" s="13"/>
      <c r="L281" s="184"/>
      <c r="M281" s="189"/>
      <c r="N281" s="190"/>
      <c r="O281" s="190"/>
      <c r="P281" s="190"/>
      <c r="Q281" s="190"/>
      <c r="R281" s="190"/>
      <c r="S281" s="190"/>
      <c r="T281" s="191"/>
      <c r="U281" s="13"/>
      <c r="V281" s="13"/>
      <c r="W281" s="13"/>
      <c r="X281" s="13"/>
      <c r="Y281" s="13"/>
      <c r="Z281" s="13"/>
      <c r="AA281" s="13"/>
      <c r="AB281" s="13"/>
      <c r="AC281" s="13"/>
      <c r="AD281" s="13"/>
      <c r="AE281" s="13"/>
      <c r="AT281" s="186" t="s">
        <v>144</v>
      </c>
      <c r="AU281" s="186" t="s">
        <v>79</v>
      </c>
      <c r="AV281" s="13" t="s">
        <v>15</v>
      </c>
      <c r="AW281" s="13" t="s">
        <v>33</v>
      </c>
      <c r="AX281" s="13" t="s">
        <v>71</v>
      </c>
      <c r="AY281" s="186" t="s">
        <v>129</v>
      </c>
    </row>
    <row r="282" s="14" customFormat="1">
      <c r="A282" s="14"/>
      <c r="B282" s="192"/>
      <c r="C282" s="14"/>
      <c r="D282" s="185" t="s">
        <v>144</v>
      </c>
      <c r="E282" s="193" t="s">
        <v>3</v>
      </c>
      <c r="F282" s="194" t="s">
        <v>318</v>
      </c>
      <c r="G282" s="14"/>
      <c r="H282" s="195">
        <v>6</v>
      </c>
      <c r="I282" s="196"/>
      <c r="J282" s="14"/>
      <c r="K282" s="14"/>
      <c r="L282" s="192"/>
      <c r="M282" s="197"/>
      <c r="N282" s="198"/>
      <c r="O282" s="198"/>
      <c r="P282" s="198"/>
      <c r="Q282" s="198"/>
      <c r="R282" s="198"/>
      <c r="S282" s="198"/>
      <c r="T282" s="199"/>
      <c r="U282" s="14"/>
      <c r="V282" s="14"/>
      <c r="W282" s="14"/>
      <c r="X282" s="14"/>
      <c r="Y282" s="14"/>
      <c r="Z282" s="14"/>
      <c r="AA282" s="14"/>
      <c r="AB282" s="14"/>
      <c r="AC282" s="14"/>
      <c r="AD282" s="14"/>
      <c r="AE282" s="14"/>
      <c r="AT282" s="193" t="s">
        <v>144</v>
      </c>
      <c r="AU282" s="193" t="s">
        <v>79</v>
      </c>
      <c r="AV282" s="14" t="s">
        <v>79</v>
      </c>
      <c r="AW282" s="14" t="s">
        <v>33</v>
      </c>
      <c r="AX282" s="14" t="s">
        <v>71</v>
      </c>
      <c r="AY282" s="193" t="s">
        <v>129</v>
      </c>
    </row>
    <row r="283" s="15" customFormat="1">
      <c r="A283" s="15"/>
      <c r="B283" s="210"/>
      <c r="C283" s="15"/>
      <c r="D283" s="185" t="s">
        <v>144</v>
      </c>
      <c r="E283" s="211" t="s">
        <v>3</v>
      </c>
      <c r="F283" s="212" t="s">
        <v>319</v>
      </c>
      <c r="G283" s="15"/>
      <c r="H283" s="213">
        <v>17.960000000000001</v>
      </c>
      <c r="I283" s="214"/>
      <c r="J283" s="15"/>
      <c r="K283" s="15"/>
      <c r="L283" s="210"/>
      <c r="M283" s="215"/>
      <c r="N283" s="216"/>
      <c r="O283" s="216"/>
      <c r="P283" s="216"/>
      <c r="Q283" s="216"/>
      <c r="R283" s="216"/>
      <c r="S283" s="216"/>
      <c r="T283" s="217"/>
      <c r="U283" s="15"/>
      <c r="V283" s="15"/>
      <c r="W283" s="15"/>
      <c r="X283" s="15"/>
      <c r="Y283" s="15"/>
      <c r="Z283" s="15"/>
      <c r="AA283" s="15"/>
      <c r="AB283" s="15"/>
      <c r="AC283" s="15"/>
      <c r="AD283" s="15"/>
      <c r="AE283" s="15"/>
      <c r="AT283" s="211" t="s">
        <v>144</v>
      </c>
      <c r="AU283" s="211" t="s">
        <v>79</v>
      </c>
      <c r="AV283" s="15" t="s">
        <v>85</v>
      </c>
      <c r="AW283" s="15" t="s">
        <v>33</v>
      </c>
      <c r="AX283" s="15" t="s">
        <v>15</v>
      </c>
      <c r="AY283" s="211" t="s">
        <v>129</v>
      </c>
    </row>
    <row r="284" s="2" customFormat="1" ht="24.15" customHeight="1">
      <c r="A284" s="39"/>
      <c r="B284" s="165"/>
      <c r="C284" s="200" t="s">
        <v>454</v>
      </c>
      <c r="D284" s="200" t="s">
        <v>147</v>
      </c>
      <c r="E284" s="201" t="s">
        <v>412</v>
      </c>
      <c r="F284" s="202" t="s">
        <v>413</v>
      </c>
      <c r="G284" s="203" t="s">
        <v>135</v>
      </c>
      <c r="H284" s="204">
        <v>186.47999999999999</v>
      </c>
      <c r="I284" s="205"/>
      <c r="J284" s="206">
        <f>ROUND(I284*H284,2)</f>
        <v>0</v>
      </c>
      <c r="K284" s="202" t="s">
        <v>136</v>
      </c>
      <c r="L284" s="207"/>
      <c r="M284" s="208" t="s">
        <v>3</v>
      </c>
      <c r="N284" s="209" t="s">
        <v>43</v>
      </c>
      <c r="O284" s="73"/>
      <c r="P284" s="175">
        <f>O284*H284</f>
        <v>0</v>
      </c>
      <c r="Q284" s="175">
        <v>0.0019</v>
      </c>
      <c r="R284" s="175">
        <f>Q284*H284</f>
        <v>0.35431199999999996</v>
      </c>
      <c r="S284" s="175">
        <v>0</v>
      </c>
      <c r="T284" s="176">
        <f>S284*H284</f>
        <v>0</v>
      </c>
      <c r="U284" s="39"/>
      <c r="V284" s="39"/>
      <c r="W284" s="39"/>
      <c r="X284" s="39"/>
      <c r="Y284" s="39"/>
      <c r="Z284" s="39"/>
      <c r="AA284" s="39"/>
      <c r="AB284" s="39"/>
      <c r="AC284" s="39"/>
      <c r="AD284" s="39"/>
      <c r="AE284" s="39"/>
      <c r="AR284" s="177" t="s">
        <v>320</v>
      </c>
      <c r="AT284" s="177" t="s">
        <v>147</v>
      </c>
      <c r="AU284" s="177" t="s">
        <v>79</v>
      </c>
      <c r="AY284" s="20" t="s">
        <v>129</v>
      </c>
      <c r="BE284" s="178">
        <f>IF(N284="základní",J284,0)</f>
        <v>0</v>
      </c>
      <c r="BF284" s="178">
        <f>IF(N284="snížená",J284,0)</f>
        <v>0</v>
      </c>
      <c r="BG284" s="178">
        <f>IF(N284="zákl. přenesená",J284,0)</f>
        <v>0</v>
      </c>
      <c r="BH284" s="178">
        <f>IF(N284="sníž. přenesená",J284,0)</f>
        <v>0</v>
      </c>
      <c r="BI284" s="178">
        <f>IF(N284="nulová",J284,0)</f>
        <v>0</v>
      </c>
      <c r="BJ284" s="20" t="s">
        <v>79</v>
      </c>
      <c r="BK284" s="178">
        <f>ROUND(I284*H284,2)</f>
        <v>0</v>
      </c>
      <c r="BL284" s="20" t="s">
        <v>219</v>
      </c>
      <c r="BM284" s="177" t="s">
        <v>741</v>
      </c>
    </row>
    <row r="285" s="13" customFormat="1">
      <c r="A285" s="13"/>
      <c r="B285" s="184"/>
      <c r="C285" s="13"/>
      <c r="D285" s="185" t="s">
        <v>144</v>
      </c>
      <c r="E285" s="186" t="s">
        <v>3</v>
      </c>
      <c r="F285" s="187" t="s">
        <v>305</v>
      </c>
      <c r="G285" s="13"/>
      <c r="H285" s="186" t="s">
        <v>3</v>
      </c>
      <c r="I285" s="188"/>
      <c r="J285" s="13"/>
      <c r="K285" s="13"/>
      <c r="L285" s="184"/>
      <c r="M285" s="189"/>
      <c r="N285" s="190"/>
      <c r="O285" s="190"/>
      <c r="P285" s="190"/>
      <c r="Q285" s="190"/>
      <c r="R285" s="190"/>
      <c r="S285" s="190"/>
      <c r="T285" s="191"/>
      <c r="U285" s="13"/>
      <c r="V285" s="13"/>
      <c r="W285" s="13"/>
      <c r="X285" s="13"/>
      <c r="Y285" s="13"/>
      <c r="Z285" s="13"/>
      <c r="AA285" s="13"/>
      <c r="AB285" s="13"/>
      <c r="AC285" s="13"/>
      <c r="AD285" s="13"/>
      <c r="AE285" s="13"/>
      <c r="AT285" s="186" t="s">
        <v>144</v>
      </c>
      <c r="AU285" s="186" t="s">
        <v>79</v>
      </c>
      <c r="AV285" s="13" t="s">
        <v>15</v>
      </c>
      <c r="AW285" s="13" t="s">
        <v>33</v>
      </c>
      <c r="AX285" s="13" t="s">
        <v>71</v>
      </c>
      <c r="AY285" s="186" t="s">
        <v>129</v>
      </c>
    </row>
    <row r="286" s="14" customFormat="1">
      <c r="A286" s="14"/>
      <c r="B286" s="192"/>
      <c r="C286" s="14"/>
      <c r="D286" s="185" t="s">
        <v>144</v>
      </c>
      <c r="E286" s="193" t="s">
        <v>3</v>
      </c>
      <c r="F286" s="194" t="s">
        <v>742</v>
      </c>
      <c r="G286" s="14"/>
      <c r="H286" s="195">
        <v>117.3</v>
      </c>
      <c r="I286" s="196"/>
      <c r="J286" s="14"/>
      <c r="K286" s="14"/>
      <c r="L286" s="192"/>
      <c r="M286" s="197"/>
      <c r="N286" s="198"/>
      <c r="O286" s="198"/>
      <c r="P286" s="198"/>
      <c r="Q286" s="198"/>
      <c r="R286" s="198"/>
      <c r="S286" s="198"/>
      <c r="T286" s="199"/>
      <c r="U286" s="14"/>
      <c r="V286" s="14"/>
      <c r="W286" s="14"/>
      <c r="X286" s="14"/>
      <c r="Y286" s="14"/>
      <c r="Z286" s="14"/>
      <c r="AA286" s="14"/>
      <c r="AB286" s="14"/>
      <c r="AC286" s="14"/>
      <c r="AD286" s="14"/>
      <c r="AE286" s="14"/>
      <c r="AT286" s="193" t="s">
        <v>144</v>
      </c>
      <c r="AU286" s="193" t="s">
        <v>79</v>
      </c>
      <c r="AV286" s="14" t="s">
        <v>79</v>
      </c>
      <c r="AW286" s="14" t="s">
        <v>33</v>
      </c>
      <c r="AX286" s="14" t="s">
        <v>71</v>
      </c>
      <c r="AY286" s="193" t="s">
        <v>129</v>
      </c>
    </row>
    <row r="287" s="13" customFormat="1">
      <c r="A287" s="13"/>
      <c r="B287" s="184"/>
      <c r="C287" s="13"/>
      <c r="D287" s="185" t="s">
        <v>144</v>
      </c>
      <c r="E287" s="186" t="s">
        <v>3</v>
      </c>
      <c r="F287" s="187" t="s">
        <v>307</v>
      </c>
      <c r="G287" s="13"/>
      <c r="H287" s="186" t="s">
        <v>3</v>
      </c>
      <c r="I287" s="188"/>
      <c r="J287" s="13"/>
      <c r="K287" s="13"/>
      <c r="L287" s="184"/>
      <c r="M287" s="189"/>
      <c r="N287" s="190"/>
      <c r="O287" s="190"/>
      <c r="P287" s="190"/>
      <c r="Q287" s="190"/>
      <c r="R287" s="190"/>
      <c r="S287" s="190"/>
      <c r="T287" s="191"/>
      <c r="U287" s="13"/>
      <c r="V287" s="13"/>
      <c r="W287" s="13"/>
      <c r="X287" s="13"/>
      <c r="Y287" s="13"/>
      <c r="Z287" s="13"/>
      <c r="AA287" s="13"/>
      <c r="AB287" s="13"/>
      <c r="AC287" s="13"/>
      <c r="AD287" s="13"/>
      <c r="AE287" s="13"/>
      <c r="AT287" s="186" t="s">
        <v>144</v>
      </c>
      <c r="AU287" s="186" t="s">
        <v>79</v>
      </c>
      <c r="AV287" s="13" t="s">
        <v>15</v>
      </c>
      <c r="AW287" s="13" t="s">
        <v>33</v>
      </c>
      <c r="AX287" s="13" t="s">
        <v>71</v>
      </c>
      <c r="AY287" s="186" t="s">
        <v>129</v>
      </c>
    </row>
    <row r="288" s="14" customFormat="1">
      <c r="A288" s="14"/>
      <c r="B288" s="192"/>
      <c r="C288" s="14"/>
      <c r="D288" s="185" t="s">
        <v>144</v>
      </c>
      <c r="E288" s="193" t="s">
        <v>3</v>
      </c>
      <c r="F288" s="194" t="s">
        <v>308</v>
      </c>
      <c r="G288" s="14"/>
      <c r="H288" s="195">
        <v>3.7200000000000002</v>
      </c>
      <c r="I288" s="196"/>
      <c r="J288" s="14"/>
      <c r="K288" s="14"/>
      <c r="L288" s="192"/>
      <c r="M288" s="197"/>
      <c r="N288" s="198"/>
      <c r="O288" s="198"/>
      <c r="P288" s="198"/>
      <c r="Q288" s="198"/>
      <c r="R288" s="198"/>
      <c r="S288" s="198"/>
      <c r="T288" s="199"/>
      <c r="U288" s="14"/>
      <c r="V288" s="14"/>
      <c r="W288" s="14"/>
      <c r="X288" s="14"/>
      <c r="Y288" s="14"/>
      <c r="Z288" s="14"/>
      <c r="AA288" s="14"/>
      <c r="AB288" s="14"/>
      <c r="AC288" s="14"/>
      <c r="AD288" s="14"/>
      <c r="AE288" s="14"/>
      <c r="AT288" s="193" t="s">
        <v>144</v>
      </c>
      <c r="AU288" s="193" t="s">
        <v>79</v>
      </c>
      <c r="AV288" s="14" t="s">
        <v>79</v>
      </c>
      <c r="AW288" s="14" t="s">
        <v>33</v>
      </c>
      <c r="AX288" s="14" t="s">
        <v>71</v>
      </c>
      <c r="AY288" s="193" t="s">
        <v>129</v>
      </c>
    </row>
    <row r="289" s="14" customFormat="1">
      <c r="A289" s="14"/>
      <c r="B289" s="192"/>
      <c r="C289" s="14"/>
      <c r="D289" s="185" t="s">
        <v>144</v>
      </c>
      <c r="E289" s="193" t="s">
        <v>3</v>
      </c>
      <c r="F289" s="194" t="s">
        <v>309</v>
      </c>
      <c r="G289" s="14"/>
      <c r="H289" s="195">
        <v>5.5199999999999996</v>
      </c>
      <c r="I289" s="196"/>
      <c r="J289" s="14"/>
      <c r="K289" s="14"/>
      <c r="L289" s="192"/>
      <c r="M289" s="197"/>
      <c r="N289" s="198"/>
      <c r="O289" s="198"/>
      <c r="P289" s="198"/>
      <c r="Q289" s="198"/>
      <c r="R289" s="198"/>
      <c r="S289" s="198"/>
      <c r="T289" s="199"/>
      <c r="U289" s="14"/>
      <c r="V289" s="14"/>
      <c r="W289" s="14"/>
      <c r="X289" s="14"/>
      <c r="Y289" s="14"/>
      <c r="Z289" s="14"/>
      <c r="AA289" s="14"/>
      <c r="AB289" s="14"/>
      <c r="AC289" s="14"/>
      <c r="AD289" s="14"/>
      <c r="AE289" s="14"/>
      <c r="AT289" s="193" t="s">
        <v>144</v>
      </c>
      <c r="AU289" s="193" t="s">
        <v>79</v>
      </c>
      <c r="AV289" s="14" t="s">
        <v>79</v>
      </c>
      <c r="AW289" s="14" t="s">
        <v>33</v>
      </c>
      <c r="AX289" s="14" t="s">
        <v>71</v>
      </c>
      <c r="AY289" s="193" t="s">
        <v>129</v>
      </c>
    </row>
    <row r="290" s="14" customFormat="1">
      <c r="A290" s="14"/>
      <c r="B290" s="192"/>
      <c r="C290" s="14"/>
      <c r="D290" s="185" t="s">
        <v>144</v>
      </c>
      <c r="E290" s="193" t="s">
        <v>3</v>
      </c>
      <c r="F290" s="194" t="s">
        <v>310</v>
      </c>
      <c r="G290" s="14"/>
      <c r="H290" s="195">
        <v>5.8799999999999999</v>
      </c>
      <c r="I290" s="196"/>
      <c r="J290" s="14"/>
      <c r="K290" s="14"/>
      <c r="L290" s="192"/>
      <c r="M290" s="197"/>
      <c r="N290" s="198"/>
      <c r="O290" s="198"/>
      <c r="P290" s="198"/>
      <c r="Q290" s="198"/>
      <c r="R290" s="198"/>
      <c r="S290" s="198"/>
      <c r="T290" s="199"/>
      <c r="U290" s="14"/>
      <c r="V290" s="14"/>
      <c r="W290" s="14"/>
      <c r="X290" s="14"/>
      <c r="Y290" s="14"/>
      <c r="Z290" s="14"/>
      <c r="AA290" s="14"/>
      <c r="AB290" s="14"/>
      <c r="AC290" s="14"/>
      <c r="AD290" s="14"/>
      <c r="AE290" s="14"/>
      <c r="AT290" s="193" t="s">
        <v>144</v>
      </c>
      <c r="AU290" s="193" t="s">
        <v>79</v>
      </c>
      <c r="AV290" s="14" t="s">
        <v>79</v>
      </c>
      <c r="AW290" s="14" t="s">
        <v>33</v>
      </c>
      <c r="AX290" s="14" t="s">
        <v>71</v>
      </c>
      <c r="AY290" s="193" t="s">
        <v>129</v>
      </c>
    </row>
    <row r="291" s="14" customFormat="1">
      <c r="A291" s="14"/>
      <c r="B291" s="192"/>
      <c r="C291" s="14"/>
      <c r="D291" s="185" t="s">
        <v>144</v>
      </c>
      <c r="E291" s="193" t="s">
        <v>3</v>
      </c>
      <c r="F291" s="194" t="s">
        <v>311</v>
      </c>
      <c r="G291" s="14"/>
      <c r="H291" s="195">
        <v>1.6200000000000001</v>
      </c>
      <c r="I291" s="196"/>
      <c r="J291" s="14"/>
      <c r="K291" s="14"/>
      <c r="L291" s="192"/>
      <c r="M291" s="197"/>
      <c r="N291" s="198"/>
      <c r="O291" s="198"/>
      <c r="P291" s="198"/>
      <c r="Q291" s="198"/>
      <c r="R291" s="198"/>
      <c r="S291" s="198"/>
      <c r="T291" s="199"/>
      <c r="U291" s="14"/>
      <c r="V291" s="14"/>
      <c r="W291" s="14"/>
      <c r="X291" s="14"/>
      <c r="Y291" s="14"/>
      <c r="Z291" s="14"/>
      <c r="AA291" s="14"/>
      <c r="AB291" s="14"/>
      <c r="AC291" s="14"/>
      <c r="AD291" s="14"/>
      <c r="AE291" s="14"/>
      <c r="AT291" s="193" t="s">
        <v>144</v>
      </c>
      <c r="AU291" s="193" t="s">
        <v>79</v>
      </c>
      <c r="AV291" s="14" t="s">
        <v>79</v>
      </c>
      <c r="AW291" s="14" t="s">
        <v>33</v>
      </c>
      <c r="AX291" s="14" t="s">
        <v>71</v>
      </c>
      <c r="AY291" s="193" t="s">
        <v>129</v>
      </c>
    </row>
    <row r="292" s="13" customFormat="1">
      <c r="A292" s="13"/>
      <c r="B292" s="184"/>
      <c r="C292" s="13"/>
      <c r="D292" s="185" t="s">
        <v>144</v>
      </c>
      <c r="E292" s="186" t="s">
        <v>3</v>
      </c>
      <c r="F292" s="187" t="s">
        <v>312</v>
      </c>
      <c r="G292" s="13"/>
      <c r="H292" s="186" t="s">
        <v>3</v>
      </c>
      <c r="I292" s="188"/>
      <c r="J292" s="13"/>
      <c r="K292" s="13"/>
      <c r="L292" s="184"/>
      <c r="M292" s="189"/>
      <c r="N292" s="190"/>
      <c r="O292" s="190"/>
      <c r="P292" s="190"/>
      <c r="Q292" s="190"/>
      <c r="R292" s="190"/>
      <c r="S292" s="190"/>
      <c r="T292" s="191"/>
      <c r="U292" s="13"/>
      <c r="V292" s="13"/>
      <c r="W292" s="13"/>
      <c r="X292" s="13"/>
      <c r="Y292" s="13"/>
      <c r="Z292" s="13"/>
      <c r="AA292" s="13"/>
      <c r="AB292" s="13"/>
      <c r="AC292" s="13"/>
      <c r="AD292" s="13"/>
      <c r="AE292" s="13"/>
      <c r="AT292" s="186" t="s">
        <v>144</v>
      </c>
      <c r="AU292" s="186" t="s">
        <v>79</v>
      </c>
      <c r="AV292" s="13" t="s">
        <v>15</v>
      </c>
      <c r="AW292" s="13" t="s">
        <v>33</v>
      </c>
      <c r="AX292" s="13" t="s">
        <v>71</v>
      </c>
      <c r="AY292" s="186" t="s">
        <v>129</v>
      </c>
    </row>
    <row r="293" s="14" customFormat="1">
      <c r="A293" s="14"/>
      <c r="B293" s="192"/>
      <c r="C293" s="14"/>
      <c r="D293" s="185" t="s">
        <v>144</v>
      </c>
      <c r="E293" s="193" t="s">
        <v>3</v>
      </c>
      <c r="F293" s="194" t="s">
        <v>313</v>
      </c>
      <c r="G293" s="14"/>
      <c r="H293" s="195">
        <v>8</v>
      </c>
      <c r="I293" s="196"/>
      <c r="J293" s="14"/>
      <c r="K293" s="14"/>
      <c r="L293" s="192"/>
      <c r="M293" s="197"/>
      <c r="N293" s="198"/>
      <c r="O293" s="198"/>
      <c r="P293" s="198"/>
      <c r="Q293" s="198"/>
      <c r="R293" s="198"/>
      <c r="S293" s="198"/>
      <c r="T293" s="199"/>
      <c r="U293" s="14"/>
      <c r="V293" s="14"/>
      <c r="W293" s="14"/>
      <c r="X293" s="14"/>
      <c r="Y293" s="14"/>
      <c r="Z293" s="14"/>
      <c r="AA293" s="14"/>
      <c r="AB293" s="14"/>
      <c r="AC293" s="14"/>
      <c r="AD293" s="14"/>
      <c r="AE293" s="14"/>
      <c r="AT293" s="193" t="s">
        <v>144</v>
      </c>
      <c r="AU293" s="193" t="s">
        <v>79</v>
      </c>
      <c r="AV293" s="14" t="s">
        <v>79</v>
      </c>
      <c r="AW293" s="14" t="s">
        <v>33</v>
      </c>
      <c r="AX293" s="14" t="s">
        <v>71</v>
      </c>
      <c r="AY293" s="193" t="s">
        <v>129</v>
      </c>
    </row>
    <row r="294" s="13" customFormat="1">
      <c r="A294" s="13"/>
      <c r="B294" s="184"/>
      <c r="C294" s="13"/>
      <c r="D294" s="185" t="s">
        <v>144</v>
      </c>
      <c r="E294" s="186" t="s">
        <v>3</v>
      </c>
      <c r="F294" s="187" t="s">
        <v>314</v>
      </c>
      <c r="G294" s="13"/>
      <c r="H294" s="186" t="s">
        <v>3</v>
      </c>
      <c r="I294" s="188"/>
      <c r="J294" s="13"/>
      <c r="K294" s="13"/>
      <c r="L294" s="184"/>
      <c r="M294" s="189"/>
      <c r="N294" s="190"/>
      <c r="O294" s="190"/>
      <c r="P294" s="190"/>
      <c r="Q294" s="190"/>
      <c r="R294" s="190"/>
      <c r="S294" s="190"/>
      <c r="T294" s="191"/>
      <c r="U294" s="13"/>
      <c r="V294" s="13"/>
      <c r="W294" s="13"/>
      <c r="X294" s="13"/>
      <c r="Y294" s="13"/>
      <c r="Z294" s="13"/>
      <c r="AA294" s="13"/>
      <c r="AB294" s="13"/>
      <c r="AC294" s="13"/>
      <c r="AD294" s="13"/>
      <c r="AE294" s="13"/>
      <c r="AT294" s="186" t="s">
        <v>144</v>
      </c>
      <c r="AU294" s="186" t="s">
        <v>79</v>
      </c>
      <c r="AV294" s="13" t="s">
        <v>15</v>
      </c>
      <c r="AW294" s="13" t="s">
        <v>33</v>
      </c>
      <c r="AX294" s="13" t="s">
        <v>71</v>
      </c>
      <c r="AY294" s="186" t="s">
        <v>129</v>
      </c>
    </row>
    <row r="295" s="14" customFormat="1">
      <c r="A295" s="14"/>
      <c r="B295" s="192"/>
      <c r="C295" s="14"/>
      <c r="D295" s="185" t="s">
        <v>144</v>
      </c>
      <c r="E295" s="193" t="s">
        <v>3</v>
      </c>
      <c r="F295" s="194" t="s">
        <v>315</v>
      </c>
      <c r="G295" s="14"/>
      <c r="H295" s="195">
        <v>1.7</v>
      </c>
      <c r="I295" s="196"/>
      <c r="J295" s="14"/>
      <c r="K295" s="14"/>
      <c r="L295" s="192"/>
      <c r="M295" s="197"/>
      <c r="N295" s="198"/>
      <c r="O295" s="198"/>
      <c r="P295" s="198"/>
      <c r="Q295" s="198"/>
      <c r="R295" s="198"/>
      <c r="S295" s="198"/>
      <c r="T295" s="199"/>
      <c r="U295" s="14"/>
      <c r="V295" s="14"/>
      <c r="W295" s="14"/>
      <c r="X295" s="14"/>
      <c r="Y295" s="14"/>
      <c r="Z295" s="14"/>
      <c r="AA295" s="14"/>
      <c r="AB295" s="14"/>
      <c r="AC295" s="14"/>
      <c r="AD295" s="14"/>
      <c r="AE295" s="14"/>
      <c r="AT295" s="193" t="s">
        <v>144</v>
      </c>
      <c r="AU295" s="193" t="s">
        <v>79</v>
      </c>
      <c r="AV295" s="14" t="s">
        <v>79</v>
      </c>
      <c r="AW295" s="14" t="s">
        <v>33</v>
      </c>
      <c r="AX295" s="14" t="s">
        <v>71</v>
      </c>
      <c r="AY295" s="193" t="s">
        <v>129</v>
      </c>
    </row>
    <row r="296" s="13" customFormat="1">
      <c r="A296" s="13"/>
      <c r="B296" s="184"/>
      <c r="C296" s="13"/>
      <c r="D296" s="185" t="s">
        <v>144</v>
      </c>
      <c r="E296" s="186" t="s">
        <v>3</v>
      </c>
      <c r="F296" s="187" t="s">
        <v>410</v>
      </c>
      <c r="G296" s="13"/>
      <c r="H296" s="186" t="s">
        <v>3</v>
      </c>
      <c r="I296" s="188"/>
      <c r="J296" s="13"/>
      <c r="K296" s="13"/>
      <c r="L296" s="184"/>
      <c r="M296" s="189"/>
      <c r="N296" s="190"/>
      <c r="O296" s="190"/>
      <c r="P296" s="190"/>
      <c r="Q296" s="190"/>
      <c r="R296" s="190"/>
      <c r="S296" s="190"/>
      <c r="T296" s="191"/>
      <c r="U296" s="13"/>
      <c r="V296" s="13"/>
      <c r="W296" s="13"/>
      <c r="X296" s="13"/>
      <c r="Y296" s="13"/>
      <c r="Z296" s="13"/>
      <c r="AA296" s="13"/>
      <c r="AB296" s="13"/>
      <c r="AC296" s="13"/>
      <c r="AD296" s="13"/>
      <c r="AE296" s="13"/>
      <c r="AT296" s="186" t="s">
        <v>144</v>
      </c>
      <c r="AU296" s="186" t="s">
        <v>79</v>
      </c>
      <c r="AV296" s="13" t="s">
        <v>15</v>
      </c>
      <c r="AW296" s="13" t="s">
        <v>33</v>
      </c>
      <c r="AX296" s="13" t="s">
        <v>71</v>
      </c>
      <c r="AY296" s="186" t="s">
        <v>129</v>
      </c>
    </row>
    <row r="297" s="14" customFormat="1">
      <c r="A297" s="14"/>
      <c r="B297" s="192"/>
      <c r="C297" s="14"/>
      <c r="D297" s="185" t="s">
        <v>144</v>
      </c>
      <c r="E297" s="193" t="s">
        <v>3</v>
      </c>
      <c r="F297" s="194" t="s">
        <v>316</v>
      </c>
      <c r="G297" s="14"/>
      <c r="H297" s="195">
        <v>10.26</v>
      </c>
      <c r="I297" s="196"/>
      <c r="J297" s="14"/>
      <c r="K297" s="14"/>
      <c r="L297" s="192"/>
      <c r="M297" s="197"/>
      <c r="N297" s="198"/>
      <c r="O297" s="198"/>
      <c r="P297" s="198"/>
      <c r="Q297" s="198"/>
      <c r="R297" s="198"/>
      <c r="S297" s="198"/>
      <c r="T297" s="199"/>
      <c r="U297" s="14"/>
      <c r="V297" s="14"/>
      <c r="W297" s="14"/>
      <c r="X297" s="14"/>
      <c r="Y297" s="14"/>
      <c r="Z297" s="14"/>
      <c r="AA297" s="14"/>
      <c r="AB297" s="14"/>
      <c r="AC297" s="14"/>
      <c r="AD297" s="14"/>
      <c r="AE297" s="14"/>
      <c r="AT297" s="193" t="s">
        <v>144</v>
      </c>
      <c r="AU297" s="193" t="s">
        <v>79</v>
      </c>
      <c r="AV297" s="14" t="s">
        <v>79</v>
      </c>
      <c r="AW297" s="14" t="s">
        <v>33</v>
      </c>
      <c r="AX297" s="14" t="s">
        <v>71</v>
      </c>
      <c r="AY297" s="193" t="s">
        <v>129</v>
      </c>
    </row>
    <row r="298" s="13" customFormat="1">
      <c r="A298" s="13"/>
      <c r="B298" s="184"/>
      <c r="C298" s="13"/>
      <c r="D298" s="185" t="s">
        <v>144</v>
      </c>
      <c r="E298" s="186" t="s">
        <v>3</v>
      </c>
      <c r="F298" s="187" t="s">
        <v>317</v>
      </c>
      <c r="G298" s="13"/>
      <c r="H298" s="186" t="s">
        <v>3</v>
      </c>
      <c r="I298" s="188"/>
      <c r="J298" s="13"/>
      <c r="K298" s="13"/>
      <c r="L298" s="184"/>
      <c r="M298" s="189"/>
      <c r="N298" s="190"/>
      <c r="O298" s="190"/>
      <c r="P298" s="190"/>
      <c r="Q298" s="190"/>
      <c r="R298" s="190"/>
      <c r="S298" s="190"/>
      <c r="T298" s="191"/>
      <c r="U298" s="13"/>
      <c r="V298" s="13"/>
      <c r="W298" s="13"/>
      <c r="X298" s="13"/>
      <c r="Y298" s="13"/>
      <c r="Z298" s="13"/>
      <c r="AA298" s="13"/>
      <c r="AB298" s="13"/>
      <c r="AC298" s="13"/>
      <c r="AD298" s="13"/>
      <c r="AE298" s="13"/>
      <c r="AT298" s="186" t="s">
        <v>144</v>
      </c>
      <c r="AU298" s="186" t="s">
        <v>79</v>
      </c>
      <c r="AV298" s="13" t="s">
        <v>15</v>
      </c>
      <c r="AW298" s="13" t="s">
        <v>33</v>
      </c>
      <c r="AX298" s="13" t="s">
        <v>71</v>
      </c>
      <c r="AY298" s="186" t="s">
        <v>129</v>
      </c>
    </row>
    <row r="299" s="14" customFormat="1">
      <c r="A299" s="14"/>
      <c r="B299" s="192"/>
      <c r="C299" s="14"/>
      <c r="D299" s="185" t="s">
        <v>144</v>
      </c>
      <c r="E299" s="193" t="s">
        <v>3</v>
      </c>
      <c r="F299" s="194" t="s">
        <v>318</v>
      </c>
      <c r="G299" s="14"/>
      <c r="H299" s="195">
        <v>6</v>
      </c>
      <c r="I299" s="196"/>
      <c r="J299" s="14"/>
      <c r="K299" s="14"/>
      <c r="L299" s="192"/>
      <c r="M299" s="197"/>
      <c r="N299" s="198"/>
      <c r="O299" s="198"/>
      <c r="P299" s="198"/>
      <c r="Q299" s="198"/>
      <c r="R299" s="198"/>
      <c r="S299" s="198"/>
      <c r="T299" s="199"/>
      <c r="U299" s="14"/>
      <c r="V299" s="14"/>
      <c r="W299" s="14"/>
      <c r="X299" s="14"/>
      <c r="Y299" s="14"/>
      <c r="Z299" s="14"/>
      <c r="AA299" s="14"/>
      <c r="AB299" s="14"/>
      <c r="AC299" s="14"/>
      <c r="AD299" s="14"/>
      <c r="AE299" s="14"/>
      <c r="AT299" s="193" t="s">
        <v>144</v>
      </c>
      <c r="AU299" s="193" t="s">
        <v>79</v>
      </c>
      <c r="AV299" s="14" t="s">
        <v>79</v>
      </c>
      <c r="AW299" s="14" t="s">
        <v>33</v>
      </c>
      <c r="AX299" s="14" t="s">
        <v>71</v>
      </c>
      <c r="AY299" s="193" t="s">
        <v>129</v>
      </c>
    </row>
    <row r="300" s="15" customFormat="1">
      <c r="A300" s="15"/>
      <c r="B300" s="210"/>
      <c r="C300" s="15"/>
      <c r="D300" s="185" t="s">
        <v>144</v>
      </c>
      <c r="E300" s="211" t="s">
        <v>3</v>
      </c>
      <c r="F300" s="212" t="s">
        <v>319</v>
      </c>
      <c r="G300" s="15"/>
      <c r="H300" s="213">
        <v>160</v>
      </c>
      <c r="I300" s="214"/>
      <c r="J300" s="15"/>
      <c r="K300" s="15"/>
      <c r="L300" s="210"/>
      <c r="M300" s="215"/>
      <c r="N300" s="216"/>
      <c r="O300" s="216"/>
      <c r="P300" s="216"/>
      <c r="Q300" s="216"/>
      <c r="R300" s="216"/>
      <c r="S300" s="216"/>
      <c r="T300" s="217"/>
      <c r="U300" s="15"/>
      <c r="V300" s="15"/>
      <c r="W300" s="15"/>
      <c r="X300" s="15"/>
      <c r="Y300" s="15"/>
      <c r="Z300" s="15"/>
      <c r="AA300" s="15"/>
      <c r="AB300" s="15"/>
      <c r="AC300" s="15"/>
      <c r="AD300" s="15"/>
      <c r="AE300" s="15"/>
      <c r="AT300" s="211" t="s">
        <v>144</v>
      </c>
      <c r="AU300" s="211" t="s">
        <v>79</v>
      </c>
      <c r="AV300" s="15" t="s">
        <v>85</v>
      </c>
      <c r="AW300" s="15" t="s">
        <v>33</v>
      </c>
      <c r="AX300" s="15" t="s">
        <v>15</v>
      </c>
      <c r="AY300" s="211" t="s">
        <v>129</v>
      </c>
    </row>
    <row r="301" s="14" customFormat="1">
      <c r="A301" s="14"/>
      <c r="B301" s="192"/>
      <c r="C301" s="14"/>
      <c r="D301" s="185" t="s">
        <v>144</v>
      </c>
      <c r="E301" s="14"/>
      <c r="F301" s="194" t="s">
        <v>743</v>
      </c>
      <c r="G301" s="14"/>
      <c r="H301" s="195">
        <v>186.47999999999999</v>
      </c>
      <c r="I301" s="196"/>
      <c r="J301" s="14"/>
      <c r="K301" s="14"/>
      <c r="L301" s="192"/>
      <c r="M301" s="197"/>
      <c r="N301" s="198"/>
      <c r="O301" s="198"/>
      <c r="P301" s="198"/>
      <c r="Q301" s="198"/>
      <c r="R301" s="198"/>
      <c r="S301" s="198"/>
      <c r="T301" s="199"/>
      <c r="U301" s="14"/>
      <c r="V301" s="14"/>
      <c r="W301" s="14"/>
      <c r="X301" s="14"/>
      <c r="Y301" s="14"/>
      <c r="Z301" s="14"/>
      <c r="AA301" s="14"/>
      <c r="AB301" s="14"/>
      <c r="AC301" s="14"/>
      <c r="AD301" s="14"/>
      <c r="AE301" s="14"/>
      <c r="AT301" s="193" t="s">
        <v>144</v>
      </c>
      <c r="AU301" s="193" t="s">
        <v>79</v>
      </c>
      <c r="AV301" s="14" t="s">
        <v>79</v>
      </c>
      <c r="AW301" s="14" t="s">
        <v>4</v>
      </c>
      <c r="AX301" s="14" t="s">
        <v>15</v>
      </c>
      <c r="AY301" s="193" t="s">
        <v>129</v>
      </c>
    </row>
    <row r="302" s="2" customFormat="1" ht="21.75" customHeight="1">
      <c r="A302" s="39"/>
      <c r="B302" s="165"/>
      <c r="C302" s="166" t="s">
        <v>448</v>
      </c>
      <c r="D302" s="166" t="s">
        <v>132</v>
      </c>
      <c r="E302" s="167" t="s">
        <v>417</v>
      </c>
      <c r="F302" s="168" t="s">
        <v>418</v>
      </c>
      <c r="G302" s="169" t="s">
        <v>135</v>
      </c>
      <c r="H302" s="170">
        <v>160</v>
      </c>
      <c r="I302" s="171"/>
      <c r="J302" s="172">
        <f>ROUND(I302*H302,2)</f>
        <v>0</v>
      </c>
      <c r="K302" s="168" t="s">
        <v>3</v>
      </c>
      <c r="L302" s="40"/>
      <c r="M302" s="173" t="s">
        <v>3</v>
      </c>
      <c r="N302" s="174" t="s">
        <v>43</v>
      </c>
      <c r="O302" s="73"/>
      <c r="P302" s="175">
        <f>O302*H302</f>
        <v>0</v>
      </c>
      <c r="Q302" s="175">
        <v>0</v>
      </c>
      <c r="R302" s="175">
        <f>Q302*H302</f>
        <v>0</v>
      </c>
      <c r="S302" s="175">
        <v>0</v>
      </c>
      <c r="T302" s="176">
        <f>S302*H302</f>
        <v>0</v>
      </c>
      <c r="U302" s="39"/>
      <c r="V302" s="39"/>
      <c r="W302" s="39"/>
      <c r="X302" s="39"/>
      <c r="Y302" s="39"/>
      <c r="Z302" s="39"/>
      <c r="AA302" s="39"/>
      <c r="AB302" s="39"/>
      <c r="AC302" s="39"/>
      <c r="AD302" s="39"/>
      <c r="AE302" s="39"/>
      <c r="AR302" s="177" t="s">
        <v>219</v>
      </c>
      <c r="AT302" s="177" t="s">
        <v>132</v>
      </c>
      <c r="AU302" s="177" t="s">
        <v>79</v>
      </c>
      <c r="AY302" s="20" t="s">
        <v>129</v>
      </c>
      <c r="BE302" s="178">
        <f>IF(N302="základní",J302,0)</f>
        <v>0</v>
      </c>
      <c r="BF302" s="178">
        <f>IF(N302="snížená",J302,0)</f>
        <v>0</v>
      </c>
      <c r="BG302" s="178">
        <f>IF(N302="zákl. přenesená",J302,0)</f>
        <v>0</v>
      </c>
      <c r="BH302" s="178">
        <f>IF(N302="sníž. přenesená",J302,0)</f>
        <v>0</v>
      </c>
      <c r="BI302" s="178">
        <f>IF(N302="nulová",J302,0)</f>
        <v>0</v>
      </c>
      <c r="BJ302" s="20" t="s">
        <v>79</v>
      </c>
      <c r="BK302" s="178">
        <f>ROUND(I302*H302,2)</f>
        <v>0</v>
      </c>
      <c r="BL302" s="20" t="s">
        <v>219</v>
      </c>
      <c r="BM302" s="177" t="s">
        <v>744</v>
      </c>
    </row>
    <row r="303" s="13" customFormat="1">
      <c r="A303" s="13"/>
      <c r="B303" s="184"/>
      <c r="C303" s="13"/>
      <c r="D303" s="185" t="s">
        <v>144</v>
      </c>
      <c r="E303" s="186" t="s">
        <v>3</v>
      </c>
      <c r="F303" s="187" t="s">
        <v>305</v>
      </c>
      <c r="G303" s="13"/>
      <c r="H303" s="186" t="s">
        <v>3</v>
      </c>
      <c r="I303" s="188"/>
      <c r="J303" s="13"/>
      <c r="K303" s="13"/>
      <c r="L303" s="184"/>
      <c r="M303" s="189"/>
      <c r="N303" s="190"/>
      <c r="O303" s="190"/>
      <c r="P303" s="190"/>
      <c r="Q303" s="190"/>
      <c r="R303" s="190"/>
      <c r="S303" s="190"/>
      <c r="T303" s="191"/>
      <c r="U303" s="13"/>
      <c r="V303" s="13"/>
      <c r="W303" s="13"/>
      <c r="X303" s="13"/>
      <c r="Y303" s="13"/>
      <c r="Z303" s="13"/>
      <c r="AA303" s="13"/>
      <c r="AB303" s="13"/>
      <c r="AC303" s="13"/>
      <c r="AD303" s="13"/>
      <c r="AE303" s="13"/>
      <c r="AT303" s="186" t="s">
        <v>144</v>
      </c>
      <c r="AU303" s="186" t="s">
        <v>79</v>
      </c>
      <c r="AV303" s="13" t="s">
        <v>15</v>
      </c>
      <c r="AW303" s="13" t="s">
        <v>33</v>
      </c>
      <c r="AX303" s="13" t="s">
        <v>71</v>
      </c>
      <c r="AY303" s="186" t="s">
        <v>129</v>
      </c>
    </row>
    <row r="304" s="14" customFormat="1">
      <c r="A304" s="14"/>
      <c r="B304" s="192"/>
      <c r="C304" s="14"/>
      <c r="D304" s="185" t="s">
        <v>144</v>
      </c>
      <c r="E304" s="193" t="s">
        <v>3</v>
      </c>
      <c r="F304" s="194" t="s">
        <v>742</v>
      </c>
      <c r="G304" s="14"/>
      <c r="H304" s="195">
        <v>117.3</v>
      </c>
      <c r="I304" s="196"/>
      <c r="J304" s="14"/>
      <c r="K304" s="14"/>
      <c r="L304" s="192"/>
      <c r="M304" s="197"/>
      <c r="N304" s="198"/>
      <c r="O304" s="198"/>
      <c r="P304" s="198"/>
      <c r="Q304" s="198"/>
      <c r="R304" s="198"/>
      <c r="S304" s="198"/>
      <c r="T304" s="199"/>
      <c r="U304" s="14"/>
      <c r="V304" s="14"/>
      <c r="W304" s="14"/>
      <c r="X304" s="14"/>
      <c r="Y304" s="14"/>
      <c r="Z304" s="14"/>
      <c r="AA304" s="14"/>
      <c r="AB304" s="14"/>
      <c r="AC304" s="14"/>
      <c r="AD304" s="14"/>
      <c r="AE304" s="14"/>
      <c r="AT304" s="193" t="s">
        <v>144</v>
      </c>
      <c r="AU304" s="193" t="s">
        <v>79</v>
      </c>
      <c r="AV304" s="14" t="s">
        <v>79</v>
      </c>
      <c r="AW304" s="14" t="s">
        <v>33</v>
      </c>
      <c r="AX304" s="14" t="s">
        <v>71</v>
      </c>
      <c r="AY304" s="193" t="s">
        <v>129</v>
      </c>
    </row>
    <row r="305" s="13" customFormat="1">
      <c r="A305" s="13"/>
      <c r="B305" s="184"/>
      <c r="C305" s="13"/>
      <c r="D305" s="185" t="s">
        <v>144</v>
      </c>
      <c r="E305" s="186" t="s">
        <v>3</v>
      </c>
      <c r="F305" s="187" t="s">
        <v>307</v>
      </c>
      <c r="G305" s="13"/>
      <c r="H305" s="186" t="s">
        <v>3</v>
      </c>
      <c r="I305" s="188"/>
      <c r="J305" s="13"/>
      <c r="K305" s="13"/>
      <c r="L305" s="184"/>
      <c r="M305" s="189"/>
      <c r="N305" s="190"/>
      <c r="O305" s="190"/>
      <c r="P305" s="190"/>
      <c r="Q305" s="190"/>
      <c r="R305" s="190"/>
      <c r="S305" s="190"/>
      <c r="T305" s="191"/>
      <c r="U305" s="13"/>
      <c r="V305" s="13"/>
      <c r="W305" s="13"/>
      <c r="X305" s="13"/>
      <c r="Y305" s="13"/>
      <c r="Z305" s="13"/>
      <c r="AA305" s="13"/>
      <c r="AB305" s="13"/>
      <c r="AC305" s="13"/>
      <c r="AD305" s="13"/>
      <c r="AE305" s="13"/>
      <c r="AT305" s="186" t="s">
        <v>144</v>
      </c>
      <c r="AU305" s="186" t="s">
        <v>79</v>
      </c>
      <c r="AV305" s="13" t="s">
        <v>15</v>
      </c>
      <c r="AW305" s="13" t="s">
        <v>33</v>
      </c>
      <c r="AX305" s="13" t="s">
        <v>71</v>
      </c>
      <c r="AY305" s="186" t="s">
        <v>129</v>
      </c>
    </row>
    <row r="306" s="14" customFormat="1">
      <c r="A306" s="14"/>
      <c r="B306" s="192"/>
      <c r="C306" s="14"/>
      <c r="D306" s="185" t="s">
        <v>144</v>
      </c>
      <c r="E306" s="193" t="s">
        <v>3</v>
      </c>
      <c r="F306" s="194" t="s">
        <v>308</v>
      </c>
      <c r="G306" s="14"/>
      <c r="H306" s="195">
        <v>3.7200000000000002</v>
      </c>
      <c r="I306" s="196"/>
      <c r="J306" s="14"/>
      <c r="K306" s="14"/>
      <c r="L306" s="192"/>
      <c r="M306" s="197"/>
      <c r="N306" s="198"/>
      <c r="O306" s="198"/>
      <c r="P306" s="198"/>
      <c r="Q306" s="198"/>
      <c r="R306" s="198"/>
      <c r="S306" s="198"/>
      <c r="T306" s="199"/>
      <c r="U306" s="14"/>
      <c r="V306" s="14"/>
      <c r="W306" s="14"/>
      <c r="X306" s="14"/>
      <c r="Y306" s="14"/>
      <c r="Z306" s="14"/>
      <c r="AA306" s="14"/>
      <c r="AB306" s="14"/>
      <c r="AC306" s="14"/>
      <c r="AD306" s="14"/>
      <c r="AE306" s="14"/>
      <c r="AT306" s="193" t="s">
        <v>144</v>
      </c>
      <c r="AU306" s="193" t="s">
        <v>79</v>
      </c>
      <c r="AV306" s="14" t="s">
        <v>79</v>
      </c>
      <c r="AW306" s="14" t="s">
        <v>33</v>
      </c>
      <c r="AX306" s="14" t="s">
        <v>71</v>
      </c>
      <c r="AY306" s="193" t="s">
        <v>129</v>
      </c>
    </row>
    <row r="307" s="14" customFormat="1">
      <c r="A307" s="14"/>
      <c r="B307" s="192"/>
      <c r="C307" s="14"/>
      <c r="D307" s="185" t="s">
        <v>144</v>
      </c>
      <c r="E307" s="193" t="s">
        <v>3</v>
      </c>
      <c r="F307" s="194" t="s">
        <v>309</v>
      </c>
      <c r="G307" s="14"/>
      <c r="H307" s="195">
        <v>5.5199999999999996</v>
      </c>
      <c r="I307" s="196"/>
      <c r="J307" s="14"/>
      <c r="K307" s="14"/>
      <c r="L307" s="192"/>
      <c r="M307" s="197"/>
      <c r="N307" s="198"/>
      <c r="O307" s="198"/>
      <c r="P307" s="198"/>
      <c r="Q307" s="198"/>
      <c r="R307" s="198"/>
      <c r="S307" s="198"/>
      <c r="T307" s="199"/>
      <c r="U307" s="14"/>
      <c r="V307" s="14"/>
      <c r="W307" s="14"/>
      <c r="X307" s="14"/>
      <c r="Y307" s="14"/>
      <c r="Z307" s="14"/>
      <c r="AA307" s="14"/>
      <c r="AB307" s="14"/>
      <c r="AC307" s="14"/>
      <c r="AD307" s="14"/>
      <c r="AE307" s="14"/>
      <c r="AT307" s="193" t="s">
        <v>144</v>
      </c>
      <c r="AU307" s="193" t="s">
        <v>79</v>
      </c>
      <c r="AV307" s="14" t="s">
        <v>79</v>
      </c>
      <c r="AW307" s="14" t="s">
        <v>33</v>
      </c>
      <c r="AX307" s="14" t="s">
        <v>71</v>
      </c>
      <c r="AY307" s="193" t="s">
        <v>129</v>
      </c>
    </row>
    <row r="308" s="14" customFormat="1">
      <c r="A308" s="14"/>
      <c r="B308" s="192"/>
      <c r="C308" s="14"/>
      <c r="D308" s="185" t="s">
        <v>144</v>
      </c>
      <c r="E308" s="193" t="s">
        <v>3</v>
      </c>
      <c r="F308" s="194" t="s">
        <v>310</v>
      </c>
      <c r="G308" s="14"/>
      <c r="H308" s="195">
        <v>5.8799999999999999</v>
      </c>
      <c r="I308" s="196"/>
      <c r="J308" s="14"/>
      <c r="K308" s="14"/>
      <c r="L308" s="192"/>
      <c r="M308" s="197"/>
      <c r="N308" s="198"/>
      <c r="O308" s="198"/>
      <c r="P308" s="198"/>
      <c r="Q308" s="198"/>
      <c r="R308" s="198"/>
      <c r="S308" s="198"/>
      <c r="T308" s="199"/>
      <c r="U308" s="14"/>
      <c r="V308" s="14"/>
      <c r="W308" s="14"/>
      <c r="X308" s="14"/>
      <c r="Y308" s="14"/>
      <c r="Z308" s="14"/>
      <c r="AA308" s="14"/>
      <c r="AB308" s="14"/>
      <c r="AC308" s="14"/>
      <c r="AD308" s="14"/>
      <c r="AE308" s="14"/>
      <c r="AT308" s="193" t="s">
        <v>144</v>
      </c>
      <c r="AU308" s="193" t="s">
        <v>79</v>
      </c>
      <c r="AV308" s="14" t="s">
        <v>79</v>
      </c>
      <c r="AW308" s="14" t="s">
        <v>33</v>
      </c>
      <c r="AX308" s="14" t="s">
        <v>71</v>
      </c>
      <c r="AY308" s="193" t="s">
        <v>129</v>
      </c>
    </row>
    <row r="309" s="14" customFormat="1">
      <c r="A309" s="14"/>
      <c r="B309" s="192"/>
      <c r="C309" s="14"/>
      <c r="D309" s="185" t="s">
        <v>144</v>
      </c>
      <c r="E309" s="193" t="s">
        <v>3</v>
      </c>
      <c r="F309" s="194" t="s">
        <v>311</v>
      </c>
      <c r="G309" s="14"/>
      <c r="H309" s="195">
        <v>1.6200000000000001</v>
      </c>
      <c r="I309" s="196"/>
      <c r="J309" s="14"/>
      <c r="K309" s="14"/>
      <c r="L309" s="192"/>
      <c r="M309" s="197"/>
      <c r="N309" s="198"/>
      <c r="O309" s="198"/>
      <c r="P309" s="198"/>
      <c r="Q309" s="198"/>
      <c r="R309" s="198"/>
      <c r="S309" s="198"/>
      <c r="T309" s="199"/>
      <c r="U309" s="14"/>
      <c r="V309" s="14"/>
      <c r="W309" s="14"/>
      <c r="X309" s="14"/>
      <c r="Y309" s="14"/>
      <c r="Z309" s="14"/>
      <c r="AA309" s="14"/>
      <c r="AB309" s="14"/>
      <c r="AC309" s="14"/>
      <c r="AD309" s="14"/>
      <c r="AE309" s="14"/>
      <c r="AT309" s="193" t="s">
        <v>144</v>
      </c>
      <c r="AU309" s="193" t="s">
        <v>79</v>
      </c>
      <c r="AV309" s="14" t="s">
        <v>79</v>
      </c>
      <c r="AW309" s="14" t="s">
        <v>33</v>
      </c>
      <c r="AX309" s="14" t="s">
        <v>71</v>
      </c>
      <c r="AY309" s="193" t="s">
        <v>129</v>
      </c>
    </row>
    <row r="310" s="13" customFormat="1">
      <c r="A310" s="13"/>
      <c r="B310" s="184"/>
      <c r="C310" s="13"/>
      <c r="D310" s="185" t="s">
        <v>144</v>
      </c>
      <c r="E310" s="186" t="s">
        <v>3</v>
      </c>
      <c r="F310" s="187" t="s">
        <v>312</v>
      </c>
      <c r="G310" s="13"/>
      <c r="H310" s="186" t="s">
        <v>3</v>
      </c>
      <c r="I310" s="188"/>
      <c r="J310" s="13"/>
      <c r="K310" s="13"/>
      <c r="L310" s="184"/>
      <c r="M310" s="189"/>
      <c r="N310" s="190"/>
      <c r="O310" s="190"/>
      <c r="P310" s="190"/>
      <c r="Q310" s="190"/>
      <c r="R310" s="190"/>
      <c r="S310" s="190"/>
      <c r="T310" s="191"/>
      <c r="U310" s="13"/>
      <c r="V310" s="13"/>
      <c r="W310" s="13"/>
      <c r="X310" s="13"/>
      <c r="Y310" s="13"/>
      <c r="Z310" s="13"/>
      <c r="AA310" s="13"/>
      <c r="AB310" s="13"/>
      <c r="AC310" s="13"/>
      <c r="AD310" s="13"/>
      <c r="AE310" s="13"/>
      <c r="AT310" s="186" t="s">
        <v>144</v>
      </c>
      <c r="AU310" s="186" t="s">
        <v>79</v>
      </c>
      <c r="AV310" s="13" t="s">
        <v>15</v>
      </c>
      <c r="AW310" s="13" t="s">
        <v>33</v>
      </c>
      <c r="AX310" s="13" t="s">
        <v>71</v>
      </c>
      <c r="AY310" s="186" t="s">
        <v>129</v>
      </c>
    </row>
    <row r="311" s="14" customFormat="1">
      <c r="A311" s="14"/>
      <c r="B311" s="192"/>
      <c r="C311" s="14"/>
      <c r="D311" s="185" t="s">
        <v>144</v>
      </c>
      <c r="E311" s="193" t="s">
        <v>3</v>
      </c>
      <c r="F311" s="194" t="s">
        <v>313</v>
      </c>
      <c r="G311" s="14"/>
      <c r="H311" s="195">
        <v>8</v>
      </c>
      <c r="I311" s="196"/>
      <c r="J311" s="14"/>
      <c r="K311" s="14"/>
      <c r="L311" s="192"/>
      <c r="M311" s="197"/>
      <c r="N311" s="198"/>
      <c r="O311" s="198"/>
      <c r="P311" s="198"/>
      <c r="Q311" s="198"/>
      <c r="R311" s="198"/>
      <c r="S311" s="198"/>
      <c r="T311" s="199"/>
      <c r="U311" s="14"/>
      <c r="V311" s="14"/>
      <c r="W311" s="14"/>
      <c r="X311" s="14"/>
      <c r="Y311" s="14"/>
      <c r="Z311" s="14"/>
      <c r="AA311" s="14"/>
      <c r="AB311" s="14"/>
      <c r="AC311" s="14"/>
      <c r="AD311" s="14"/>
      <c r="AE311" s="14"/>
      <c r="AT311" s="193" t="s">
        <v>144</v>
      </c>
      <c r="AU311" s="193" t="s">
        <v>79</v>
      </c>
      <c r="AV311" s="14" t="s">
        <v>79</v>
      </c>
      <c r="AW311" s="14" t="s">
        <v>33</v>
      </c>
      <c r="AX311" s="14" t="s">
        <v>71</v>
      </c>
      <c r="AY311" s="193" t="s">
        <v>129</v>
      </c>
    </row>
    <row r="312" s="13" customFormat="1">
      <c r="A312" s="13"/>
      <c r="B312" s="184"/>
      <c r="C312" s="13"/>
      <c r="D312" s="185" t="s">
        <v>144</v>
      </c>
      <c r="E312" s="186" t="s">
        <v>3</v>
      </c>
      <c r="F312" s="187" t="s">
        <v>314</v>
      </c>
      <c r="G312" s="13"/>
      <c r="H312" s="186" t="s">
        <v>3</v>
      </c>
      <c r="I312" s="188"/>
      <c r="J312" s="13"/>
      <c r="K312" s="13"/>
      <c r="L312" s="184"/>
      <c r="M312" s="189"/>
      <c r="N312" s="190"/>
      <c r="O312" s="190"/>
      <c r="P312" s="190"/>
      <c r="Q312" s="190"/>
      <c r="R312" s="190"/>
      <c r="S312" s="190"/>
      <c r="T312" s="191"/>
      <c r="U312" s="13"/>
      <c r="V312" s="13"/>
      <c r="W312" s="13"/>
      <c r="X312" s="13"/>
      <c r="Y312" s="13"/>
      <c r="Z312" s="13"/>
      <c r="AA312" s="13"/>
      <c r="AB312" s="13"/>
      <c r="AC312" s="13"/>
      <c r="AD312" s="13"/>
      <c r="AE312" s="13"/>
      <c r="AT312" s="186" t="s">
        <v>144</v>
      </c>
      <c r="AU312" s="186" t="s">
        <v>79</v>
      </c>
      <c r="AV312" s="13" t="s">
        <v>15</v>
      </c>
      <c r="AW312" s="13" t="s">
        <v>33</v>
      </c>
      <c r="AX312" s="13" t="s">
        <v>71</v>
      </c>
      <c r="AY312" s="186" t="s">
        <v>129</v>
      </c>
    </row>
    <row r="313" s="14" customFormat="1">
      <c r="A313" s="14"/>
      <c r="B313" s="192"/>
      <c r="C313" s="14"/>
      <c r="D313" s="185" t="s">
        <v>144</v>
      </c>
      <c r="E313" s="193" t="s">
        <v>3</v>
      </c>
      <c r="F313" s="194" t="s">
        <v>315</v>
      </c>
      <c r="G313" s="14"/>
      <c r="H313" s="195">
        <v>1.7</v>
      </c>
      <c r="I313" s="196"/>
      <c r="J313" s="14"/>
      <c r="K313" s="14"/>
      <c r="L313" s="192"/>
      <c r="M313" s="197"/>
      <c r="N313" s="198"/>
      <c r="O313" s="198"/>
      <c r="P313" s="198"/>
      <c r="Q313" s="198"/>
      <c r="R313" s="198"/>
      <c r="S313" s="198"/>
      <c r="T313" s="199"/>
      <c r="U313" s="14"/>
      <c r="V313" s="14"/>
      <c r="W313" s="14"/>
      <c r="X313" s="14"/>
      <c r="Y313" s="14"/>
      <c r="Z313" s="14"/>
      <c r="AA313" s="14"/>
      <c r="AB313" s="14"/>
      <c r="AC313" s="14"/>
      <c r="AD313" s="14"/>
      <c r="AE313" s="14"/>
      <c r="AT313" s="193" t="s">
        <v>144</v>
      </c>
      <c r="AU313" s="193" t="s">
        <v>79</v>
      </c>
      <c r="AV313" s="14" t="s">
        <v>79</v>
      </c>
      <c r="AW313" s="14" t="s">
        <v>33</v>
      </c>
      <c r="AX313" s="14" t="s">
        <v>71</v>
      </c>
      <c r="AY313" s="193" t="s">
        <v>129</v>
      </c>
    </row>
    <row r="314" s="13" customFormat="1">
      <c r="A314" s="13"/>
      <c r="B314" s="184"/>
      <c r="C314" s="13"/>
      <c r="D314" s="185" t="s">
        <v>144</v>
      </c>
      <c r="E314" s="186" t="s">
        <v>3</v>
      </c>
      <c r="F314" s="187" t="s">
        <v>410</v>
      </c>
      <c r="G314" s="13"/>
      <c r="H314" s="186" t="s">
        <v>3</v>
      </c>
      <c r="I314" s="188"/>
      <c r="J314" s="13"/>
      <c r="K314" s="13"/>
      <c r="L314" s="184"/>
      <c r="M314" s="189"/>
      <c r="N314" s="190"/>
      <c r="O314" s="190"/>
      <c r="P314" s="190"/>
      <c r="Q314" s="190"/>
      <c r="R314" s="190"/>
      <c r="S314" s="190"/>
      <c r="T314" s="191"/>
      <c r="U314" s="13"/>
      <c r="V314" s="13"/>
      <c r="W314" s="13"/>
      <c r="X314" s="13"/>
      <c r="Y314" s="13"/>
      <c r="Z314" s="13"/>
      <c r="AA314" s="13"/>
      <c r="AB314" s="13"/>
      <c r="AC314" s="13"/>
      <c r="AD314" s="13"/>
      <c r="AE314" s="13"/>
      <c r="AT314" s="186" t="s">
        <v>144</v>
      </c>
      <c r="AU314" s="186" t="s">
        <v>79</v>
      </c>
      <c r="AV314" s="13" t="s">
        <v>15</v>
      </c>
      <c r="AW314" s="13" t="s">
        <v>33</v>
      </c>
      <c r="AX314" s="13" t="s">
        <v>71</v>
      </c>
      <c r="AY314" s="186" t="s">
        <v>129</v>
      </c>
    </row>
    <row r="315" s="14" customFormat="1">
      <c r="A315" s="14"/>
      <c r="B315" s="192"/>
      <c r="C315" s="14"/>
      <c r="D315" s="185" t="s">
        <v>144</v>
      </c>
      <c r="E315" s="193" t="s">
        <v>3</v>
      </c>
      <c r="F315" s="194" t="s">
        <v>316</v>
      </c>
      <c r="G315" s="14"/>
      <c r="H315" s="195">
        <v>10.26</v>
      </c>
      <c r="I315" s="196"/>
      <c r="J315" s="14"/>
      <c r="K315" s="14"/>
      <c r="L315" s="192"/>
      <c r="M315" s="197"/>
      <c r="N315" s="198"/>
      <c r="O315" s="198"/>
      <c r="P315" s="198"/>
      <c r="Q315" s="198"/>
      <c r="R315" s="198"/>
      <c r="S315" s="198"/>
      <c r="T315" s="199"/>
      <c r="U315" s="14"/>
      <c r="V315" s="14"/>
      <c r="W315" s="14"/>
      <c r="X315" s="14"/>
      <c r="Y315" s="14"/>
      <c r="Z315" s="14"/>
      <c r="AA315" s="14"/>
      <c r="AB315" s="14"/>
      <c r="AC315" s="14"/>
      <c r="AD315" s="14"/>
      <c r="AE315" s="14"/>
      <c r="AT315" s="193" t="s">
        <v>144</v>
      </c>
      <c r="AU315" s="193" t="s">
        <v>79</v>
      </c>
      <c r="AV315" s="14" t="s">
        <v>79</v>
      </c>
      <c r="AW315" s="14" t="s">
        <v>33</v>
      </c>
      <c r="AX315" s="14" t="s">
        <v>71</v>
      </c>
      <c r="AY315" s="193" t="s">
        <v>129</v>
      </c>
    </row>
    <row r="316" s="13" customFormat="1">
      <c r="A316" s="13"/>
      <c r="B316" s="184"/>
      <c r="C316" s="13"/>
      <c r="D316" s="185" t="s">
        <v>144</v>
      </c>
      <c r="E316" s="186" t="s">
        <v>3</v>
      </c>
      <c r="F316" s="187" t="s">
        <v>317</v>
      </c>
      <c r="G316" s="13"/>
      <c r="H316" s="186" t="s">
        <v>3</v>
      </c>
      <c r="I316" s="188"/>
      <c r="J316" s="13"/>
      <c r="K316" s="13"/>
      <c r="L316" s="184"/>
      <c r="M316" s="189"/>
      <c r="N316" s="190"/>
      <c r="O316" s="190"/>
      <c r="P316" s="190"/>
      <c r="Q316" s="190"/>
      <c r="R316" s="190"/>
      <c r="S316" s="190"/>
      <c r="T316" s="191"/>
      <c r="U316" s="13"/>
      <c r="V316" s="13"/>
      <c r="W316" s="13"/>
      <c r="X316" s="13"/>
      <c r="Y316" s="13"/>
      <c r="Z316" s="13"/>
      <c r="AA316" s="13"/>
      <c r="AB316" s="13"/>
      <c r="AC316" s="13"/>
      <c r="AD316" s="13"/>
      <c r="AE316" s="13"/>
      <c r="AT316" s="186" t="s">
        <v>144</v>
      </c>
      <c r="AU316" s="186" t="s">
        <v>79</v>
      </c>
      <c r="AV316" s="13" t="s">
        <v>15</v>
      </c>
      <c r="AW316" s="13" t="s">
        <v>33</v>
      </c>
      <c r="AX316" s="13" t="s">
        <v>71</v>
      </c>
      <c r="AY316" s="186" t="s">
        <v>129</v>
      </c>
    </row>
    <row r="317" s="14" customFormat="1">
      <c r="A317" s="14"/>
      <c r="B317" s="192"/>
      <c r="C317" s="14"/>
      <c r="D317" s="185" t="s">
        <v>144</v>
      </c>
      <c r="E317" s="193" t="s">
        <v>3</v>
      </c>
      <c r="F317" s="194" t="s">
        <v>318</v>
      </c>
      <c r="G317" s="14"/>
      <c r="H317" s="195">
        <v>6</v>
      </c>
      <c r="I317" s="196"/>
      <c r="J317" s="14"/>
      <c r="K317" s="14"/>
      <c r="L317" s="192"/>
      <c r="M317" s="197"/>
      <c r="N317" s="198"/>
      <c r="O317" s="198"/>
      <c r="P317" s="198"/>
      <c r="Q317" s="198"/>
      <c r="R317" s="198"/>
      <c r="S317" s="198"/>
      <c r="T317" s="199"/>
      <c r="U317" s="14"/>
      <c r="V317" s="14"/>
      <c r="W317" s="14"/>
      <c r="X317" s="14"/>
      <c r="Y317" s="14"/>
      <c r="Z317" s="14"/>
      <c r="AA317" s="14"/>
      <c r="AB317" s="14"/>
      <c r="AC317" s="14"/>
      <c r="AD317" s="14"/>
      <c r="AE317" s="14"/>
      <c r="AT317" s="193" t="s">
        <v>144</v>
      </c>
      <c r="AU317" s="193" t="s">
        <v>79</v>
      </c>
      <c r="AV317" s="14" t="s">
        <v>79</v>
      </c>
      <c r="AW317" s="14" t="s">
        <v>33</v>
      </c>
      <c r="AX317" s="14" t="s">
        <v>71</v>
      </c>
      <c r="AY317" s="193" t="s">
        <v>129</v>
      </c>
    </row>
    <row r="318" s="15" customFormat="1">
      <c r="A318" s="15"/>
      <c r="B318" s="210"/>
      <c r="C318" s="15"/>
      <c r="D318" s="185" t="s">
        <v>144</v>
      </c>
      <c r="E318" s="211" t="s">
        <v>3</v>
      </c>
      <c r="F318" s="212" t="s">
        <v>319</v>
      </c>
      <c r="G318" s="15"/>
      <c r="H318" s="213">
        <v>160</v>
      </c>
      <c r="I318" s="214"/>
      <c r="J318" s="15"/>
      <c r="K318" s="15"/>
      <c r="L318" s="210"/>
      <c r="M318" s="215"/>
      <c r="N318" s="216"/>
      <c r="O318" s="216"/>
      <c r="P318" s="216"/>
      <c r="Q318" s="216"/>
      <c r="R318" s="216"/>
      <c r="S318" s="216"/>
      <c r="T318" s="217"/>
      <c r="U318" s="15"/>
      <c r="V318" s="15"/>
      <c r="W318" s="15"/>
      <c r="X318" s="15"/>
      <c r="Y318" s="15"/>
      <c r="Z318" s="15"/>
      <c r="AA318" s="15"/>
      <c r="AB318" s="15"/>
      <c r="AC318" s="15"/>
      <c r="AD318" s="15"/>
      <c r="AE318" s="15"/>
      <c r="AT318" s="211" t="s">
        <v>144</v>
      </c>
      <c r="AU318" s="211" t="s">
        <v>79</v>
      </c>
      <c r="AV318" s="15" t="s">
        <v>85</v>
      </c>
      <c r="AW318" s="15" t="s">
        <v>33</v>
      </c>
      <c r="AX318" s="15" t="s">
        <v>15</v>
      </c>
      <c r="AY318" s="211" t="s">
        <v>129</v>
      </c>
    </row>
    <row r="319" s="2" customFormat="1" ht="33" customHeight="1">
      <c r="A319" s="39"/>
      <c r="B319" s="165"/>
      <c r="C319" s="166" t="s">
        <v>430</v>
      </c>
      <c r="D319" s="166" t="s">
        <v>132</v>
      </c>
      <c r="E319" s="167" t="s">
        <v>421</v>
      </c>
      <c r="F319" s="168" t="s">
        <v>422</v>
      </c>
      <c r="G319" s="169" t="s">
        <v>135</v>
      </c>
      <c r="H319" s="170">
        <v>160</v>
      </c>
      <c r="I319" s="171"/>
      <c r="J319" s="172">
        <f>ROUND(I319*H319,2)</f>
        <v>0</v>
      </c>
      <c r="K319" s="168" t="s">
        <v>136</v>
      </c>
      <c r="L319" s="40"/>
      <c r="M319" s="173" t="s">
        <v>3</v>
      </c>
      <c r="N319" s="174" t="s">
        <v>43</v>
      </c>
      <c r="O319" s="73"/>
      <c r="P319" s="175">
        <f>O319*H319</f>
        <v>0</v>
      </c>
      <c r="Q319" s="175">
        <v>0</v>
      </c>
      <c r="R319" s="175">
        <f>Q319*H319</f>
        <v>0</v>
      </c>
      <c r="S319" s="175">
        <v>0</v>
      </c>
      <c r="T319" s="176">
        <f>S319*H319</f>
        <v>0</v>
      </c>
      <c r="U319" s="39"/>
      <c r="V319" s="39"/>
      <c r="W319" s="39"/>
      <c r="X319" s="39"/>
      <c r="Y319" s="39"/>
      <c r="Z319" s="39"/>
      <c r="AA319" s="39"/>
      <c r="AB319" s="39"/>
      <c r="AC319" s="39"/>
      <c r="AD319" s="39"/>
      <c r="AE319" s="39"/>
      <c r="AR319" s="177" t="s">
        <v>219</v>
      </c>
      <c r="AT319" s="177" t="s">
        <v>132</v>
      </c>
      <c r="AU319" s="177" t="s">
        <v>79</v>
      </c>
      <c r="AY319" s="20" t="s">
        <v>129</v>
      </c>
      <c r="BE319" s="178">
        <f>IF(N319="základní",J319,0)</f>
        <v>0</v>
      </c>
      <c r="BF319" s="178">
        <f>IF(N319="snížená",J319,0)</f>
        <v>0</v>
      </c>
      <c r="BG319" s="178">
        <f>IF(N319="zákl. přenesená",J319,0)</f>
        <v>0</v>
      </c>
      <c r="BH319" s="178">
        <f>IF(N319="sníž. přenesená",J319,0)</f>
        <v>0</v>
      </c>
      <c r="BI319" s="178">
        <f>IF(N319="nulová",J319,0)</f>
        <v>0</v>
      </c>
      <c r="BJ319" s="20" t="s">
        <v>79</v>
      </c>
      <c r="BK319" s="178">
        <f>ROUND(I319*H319,2)</f>
        <v>0</v>
      </c>
      <c r="BL319" s="20" t="s">
        <v>219</v>
      </c>
      <c r="BM319" s="177" t="s">
        <v>745</v>
      </c>
    </row>
    <row r="320" s="2" customFormat="1">
      <c r="A320" s="39"/>
      <c r="B320" s="40"/>
      <c r="C320" s="39"/>
      <c r="D320" s="179" t="s">
        <v>138</v>
      </c>
      <c r="E320" s="39"/>
      <c r="F320" s="180" t="s">
        <v>424</v>
      </c>
      <c r="G320" s="39"/>
      <c r="H320" s="39"/>
      <c r="I320" s="181"/>
      <c r="J320" s="39"/>
      <c r="K320" s="39"/>
      <c r="L320" s="40"/>
      <c r="M320" s="182"/>
      <c r="N320" s="183"/>
      <c r="O320" s="73"/>
      <c r="P320" s="73"/>
      <c r="Q320" s="73"/>
      <c r="R320" s="73"/>
      <c r="S320" s="73"/>
      <c r="T320" s="74"/>
      <c r="U320" s="39"/>
      <c r="V320" s="39"/>
      <c r="W320" s="39"/>
      <c r="X320" s="39"/>
      <c r="Y320" s="39"/>
      <c r="Z320" s="39"/>
      <c r="AA320" s="39"/>
      <c r="AB320" s="39"/>
      <c r="AC320" s="39"/>
      <c r="AD320" s="39"/>
      <c r="AE320" s="39"/>
      <c r="AT320" s="20" t="s">
        <v>138</v>
      </c>
      <c r="AU320" s="20" t="s">
        <v>79</v>
      </c>
    </row>
    <row r="321" s="2" customFormat="1" ht="24.15" customHeight="1">
      <c r="A321" s="39"/>
      <c r="B321" s="165"/>
      <c r="C321" s="200" t="s">
        <v>437</v>
      </c>
      <c r="D321" s="200" t="s">
        <v>147</v>
      </c>
      <c r="E321" s="201" t="s">
        <v>426</v>
      </c>
      <c r="F321" s="202" t="s">
        <v>427</v>
      </c>
      <c r="G321" s="203" t="s">
        <v>135</v>
      </c>
      <c r="H321" s="204">
        <v>184.80000000000001</v>
      </c>
      <c r="I321" s="205"/>
      <c r="J321" s="206">
        <f>ROUND(I321*H321,2)</f>
        <v>0</v>
      </c>
      <c r="K321" s="202" t="s">
        <v>136</v>
      </c>
      <c r="L321" s="207"/>
      <c r="M321" s="208" t="s">
        <v>3</v>
      </c>
      <c r="N321" s="209" t="s">
        <v>43</v>
      </c>
      <c r="O321" s="73"/>
      <c r="P321" s="175">
        <f>O321*H321</f>
        <v>0</v>
      </c>
      <c r="Q321" s="175">
        <v>0.00029999999999999997</v>
      </c>
      <c r="R321" s="175">
        <f>Q321*H321</f>
        <v>0.055439999999999996</v>
      </c>
      <c r="S321" s="175">
        <v>0</v>
      </c>
      <c r="T321" s="176">
        <f>S321*H321</f>
        <v>0</v>
      </c>
      <c r="U321" s="39"/>
      <c r="V321" s="39"/>
      <c r="W321" s="39"/>
      <c r="X321" s="39"/>
      <c r="Y321" s="39"/>
      <c r="Z321" s="39"/>
      <c r="AA321" s="39"/>
      <c r="AB321" s="39"/>
      <c r="AC321" s="39"/>
      <c r="AD321" s="39"/>
      <c r="AE321" s="39"/>
      <c r="AR321" s="177" t="s">
        <v>320</v>
      </c>
      <c r="AT321" s="177" t="s">
        <v>147</v>
      </c>
      <c r="AU321" s="177" t="s">
        <v>79</v>
      </c>
      <c r="AY321" s="20" t="s">
        <v>129</v>
      </c>
      <c r="BE321" s="178">
        <f>IF(N321="základní",J321,0)</f>
        <v>0</v>
      </c>
      <c r="BF321" s="178">
        <f>IF(N321="snížená",J321,0)</f>
        <v>0</v>
      </c>
      <c r="BG321" s="178">
        <f>IF(N321="zákl. přenesená",J321,0)</f>
        <v>0</v>
      </c>
      <c r="BH321" s="178">
        <f>IF(N321="sníž. přenesená",J321,0)</f>
        <v>0</v>
      </c>
      <c r="BI321" s="178">
        <f>IF(N321="nulová",J321,0)</f>
        <v>0</v>
      </c>
      <c r="BJ321" s="20" t="s">
        <v>79</v>
      </c>
      <c r="BK321" s="178">
        <f>ROUND(I321*H321,2)</f>
        <v>0</v>
      </c>
      <c r="BL321" s="20" t="s">
        <v>219</v>
      </c>
      <c r="BM321" s="177" t="s">
        <v>746</v>
      </c>
    </row>
    <row r="322" s="14" customFormat="1">
      <c r="A322" s="14"/>
      <c r="B322" s="192"/>
      <c r="C322" s="14"/>
      <c r="D322" s="185" t="s">
        <v>144</v>
      </c>
      <c r="E322" s="14"/>
      <c r="F322" s="194" t="s">
        <v>747</v>
      </c>
      <c r="G322" s="14"/>
      <c r="H322" s="195">
        <v>184.80000000000001</v>
      </c>
      <c r="I322" s="196"/>
      <c r="J322" s="14"/>
      <c r="K322" s="14"/>
      <c r="L322" s="192"/>
      <c r="M322" s="197"/>
      <c r="N322" s="198"/>
      <c r="O322" s="198"/>
      <c r="P322" s="198"/>
      <c r="Q322" s="198"/>
      <c r="R322" s="198"/>
      <c r="S322" s="198"/>
      <c r="T322" s="199"/>
      <c r="U322" s="14"/>
      <c r="V322" s="14"/>
      <c r="W322" s="14"/>
      <c r="X322" s="14"/>
      <c r="Y322" s="14"/>
      <c r="Z322" s="14"/>
      <c r="AA322" s="14"/>
      <c r="AB322" s="14"/>
      <c r="AC322" s="14"/>
      <c r="AD322" s="14"/>
      <c r="AE322" s="14"/>
      <c r="AT322" s="193" t="s">
        <v>144</v>
      </c>
      <c r="AU322" s="193" t="s">
        <v>79</v>
      </c>
      <c r="AV322" s="14" t="s">
        <v>79</v>
      </c>
      <c r="AW322" s="14" t="s">
        <v>4</v>
      </c>
      <c r="AX322" s="14" t="s">
        <v>15</v>
      </c>
      <c r="AY322" s="193" t="s">
        <v>129</v>
      </c>
    </row>
    <row r="323" s="2" customFormat="1" ht="55.5" customHeight="1">
      <c r="A323" s="39"/>
      <c r="B323" s="165"/>
      <c r="C323" s="166" t="s">
        <v>442</v>
      </c>
      <c r="D323" s="166" t="s">
        <v>132</v>
      </c>
      <c r="E323" s="167" t="s">
        <v>431</v>
      </c>
      <c r="F323" s="168" t="s">
        <v>432</v>
      </c>
      <c r="G323" s="169" t="s">
        <v>255</v>
      </c>
      <c r="H323" s="170">
        <v>0.54600000000000004</v>
      </c>
      <c r="I323" s="171"/>
      <c r="J323" s="172">
        <f>ROUND(I323*H323,2)</f>
        <v>0</v>
      </c>
      <c r="K323" s="168" t="s">
        <v>136</v>
      </c>
      <c r="L323" s="40"/>
      <c r="M323" s="173" t="s">
        <v>3</v>
      </c>
      <c r="N323" s="174" t="s">
        <v>43</v>
      </c>
      <c r="O323" s="73"/>
      <c r="P323" s="175">
        <f>O323*H323</f>
        <v>0</v>
      </c>
      <c r="Q323" s="175">
        <v>0</v>
      </c>
      <c r="R323" s="175">
        <f>Q323*H323</f>
        <v>0</v>
      </c>
      <c r="S323" s="175">
        <v>0</v>
      </c>
      <c r="T323" s="176">
        <f>S323*H323</f>
        <v>0</v>
      </c>
      <c r="U323" s="39"/>
      <c r="V323" s="39"/>
      <c r="W323" s="39"/>
      <c r="X323" s="39"/>
      <c r="Y323" s="39"/>
      <c r="Z323" s="39"/>
      <c r="AA323" s="39"/>
      <c r="AB323" s="39"/>
      <c r="AC323" s="39"/>
      <c r="AD323" s="39"/>
      <c r="AE323" s="39"/>
      <c r="AR323" s="177" t="s">
        <v>219</v>
      </c>
      <c r="AT323" s="177" t="s">
        <v>132</v>
      </c>
      <c r="AU323" s="177" t="s">
        <v>79</v>
      </c>
      <c r="AY323" s="20" t="s">
        <v>129</v>
      </c>
      <c r="BE323" s="178">
        <f>IF(N323="základní",J323,0)</f>
        <v>0</v>
      </c>
      <c r="BF323" s="178">
        <f>IF(N323="snížená",J323,0)</f>
        <v>0</v>
      </c>
      <c r="BG323" s="178">
        <f>IF(N323="zákl. přenesená",J323,0)</f>
        <v>0</v>
      </c>
      <c r="BH323" s="178">
        <f>IF(N323="sníž. přenesená",J323,0)</f>
        <v>0</v>
      </c>
      <c r="BI323" s="178">
        <f>IF(N323="nulová",J323,0)</f>
        <v>0</v>
      </c>
      <c r="BJ323" s="20" t="s">
        <v>79</v>
      </c>
      <c r="BK323" s="178">
        <f>ROUND(I323*H323,2)</f>
        <v>0</v>
      </c>
      <c r="BL323" s="20" t="s">
        <v>219</v>
      </c>
      <c r="BM323" s="177" t="s">
        <v>748</v>
      </c>
    </row>
    <row r="324" s="2" customFormat="1">
      <c r="A324" s="39"/>
      <c r="B324" s="40"/>
      <c r="C324" s="39"/>
      <c r="D324" s="179" t="s">
        <v>138</v>
      </c>
      <c r="E324" s="39"/>
      <c r="F324" s="180" t="s">
        <v>434</v>
      </c>
      <c r="G324" s="39"/>
      <c r="H324" s="39"/>
      <c r="I324" s="181"/>
      <c r="J324" s="39"/>
      <c r="K324" s="39"/>
      <c r="L324" s="40"/>
      <c r="M324" s="182"/>
      <c r="N324" s="183"/>
      <c r="O324" s="73"/>
      <c r="P324" s="73"/>
      <c r="Q324" s="73"/>
      <c r="R324" s="73"/>
      <c r="S324" s="73"/>
      <c r="T324" s="74"/>
      <c r="U324" s="39"/>
      <c r="V324" s="39"/>
      <c r="W324" s="39"/>
      <c r="X324" s="39"/>
      <c r="Y324" s="39"/>
      <c r="Z324" s="39"/>
      <c r="AA324" s="39"/>
      <c r="AB324" s="39"/>
      <c r="AC324" s="39"/>
      <c r="AD324" s="39"/>
      <c r="AE324" s="39"/>
      <c r="AT324" s="20" t="s">
        <v>138</v>
      </c>
      <c r="AU324" s="20" t="s">
        <v>79</v>
      </c>
    </row>
    <row r="325" s="12" customFormat="1" ht="22.8" customHeight="1">
      <c r="A325" s="12"/>
      <c r="B325" s="152"/>
      <c r="C325" s="12"/>
      <c r="D325" s="153" t="s">
        <v>70</v>
      </c>
      <c r="E325" s="163" t="s">
        <v>435</v>
      </c>
      <c r="F325" s="163" t="s">
        <v>436</v>
      </c>
      <c r="G325" s="12"/>
      <c r="H325" s="12"/>
      <c r="I325" s="155"/>
      <c r="J325" s="164">
        <f>BK325</f>
        <v>0</v>
      </c>
      <c r="K325" s="12"/>
      <c r="L325" s="152"/>
      <c r="M325" s="157"/>
      <c r="N325" s="158"/>
      <c r="O325" s="158"/>
      <c r="P325" s="159">
        <f>SUM(P326:P386)</f>
        <v>0</v>
      </c>
      <c r="Q325" s="158"/>
      <c r="R325" s="159">
        <f>SUM(R326:R386)</f>
        <v>1.3221884400000001</v>
      </c>
      <c r="S325" s="158"/>
      <c r="T325" s="160">
        <f>SUM(T326:T386)</f>
        <v>10.398</v>
      </c>
      <c r="U325" s="12"/>
      <c r="V325" s="12"/>
      <c r="W325" s="12"/>
      <c r="X325" s="12"/>
      <c r="Y325" s="12"/>
      <c r="Z325" s="12"/>
      <c r="AA325" s="12"/>
      <c r="AB325" s="12"/>
      <c r="AC325" s="12"/>
      <c r="AD325" s="12"/>
      <c r="AE325" s="12"/>
      <c r="AR325" s="153" t="s">
        <v>79</v>
      </c>
      <c r="AT325" s="161" t="s">
        <v>70</v>
      </c>
      <c r="AU325" s="161" t="s">
        <v>15</v>
      </c>
      <c r="AY325" s="153" t="s">
        <v>129</v>
      </c>
      <c r="BK325" s="162">
        <f>SUM(BK326:BK386)</f>
        <v>0</v>
      </c>
    </row>
    <row r="326" s="2" customFormat="1" ht="55.5" customHeight="1">
      <c r="A326" s="39"/>
      <c r="B326" s="165"/>
      <c r="C326" s="166" t="s">
        <v>474</v>
      </c>
      <c r="D326" s="166" t="s">
        <v>132</v>
      </c>
      <c r="E326" s="167" t="s">
        <v>438</v>
      </c>
      <c r="F326" s="168" t="s">
        <v>439</v>
      </c>
      <c r="G326" s="169" t="s">
        <v>135</v>
      </c>
      <c r="H326" s="170">
        <v>117.3</v>
      </c>
      <c r="I326" s="171"/>
      <c r="J326" s="172">
        <f>ROUND(I326*H326,2)</f>
        <v>0</v>
      </c>
      <c r="K326" s="168" t="s">
        <v>136</v>
      </c>
      <c r="L326" s="40"/>
      <c r="M326" s="173" t="s">
        <v>3</v>
      </c>
      <c r="N326" s="174" t="s">
        <v>43</v>
      </c>
      <c r="O326" s="73"/>
      <c r="P326" s="175">
        <f>O326*H326</f>
        <v>0</v>
      </c>
      <c r="Q326" s="175">
        <v>0</v>
      </c>
      <c r="R326" s="175">
        <f>Q326*H326</f>
        <v>0</v>
      </c>
      <c r="S326" s="175">
        <v>0.087499999999999994</v>
      </c>
      <c r="T326" s="176">
        <f>S326*H326</f>
        <v>10.26375</v>
      </c>
      <c r="U326" s="39"/>
      <c r="V326" s="39"/>
      <c r="W326" s="39"/>
      <c r="X326" s="39"/>
      <c r="Y326" s="39"/>
      <c r="Z326" s="39"/>
      <c r="AA326" s="39"/>
      <c r="AB326" s="39"/>
      <c r="AC326" s="39"/>
      <c r="AD326" s="39"/>
      <c r="AE326" s="39"/>
      <c r="AR326" s="177" t="s">
        <v>219</v>
      </c>
      <c r="AT326" s="177" t="s">
        <v>132</v>
      </c>
      <c r="AU326" s="177" t="s">
        <v>79</v>
      </c>
      <c r="AY326" s="20" t="s">
        <v>129</v>
      </c>
      <c r="BE326" s="178">
        <f>IF(N326="základní",J326,0)</f>
        <v>0</v>
      </c>
      <c r="BF326" s="178">
        <f>IF(N326="snížená",J326,0)</f>
        <v>0</v>
      </c>
      <c r="BG326" s="178">
        <f>IF(N326="zákl. přenesená",J326,0)</f>
        <v>0</v>
      </c>
      <c r="BH326" s="178">
        <f>IF(N326="sníž. přenesená",J326,0)</f>
        <v>0</v>
      </c>
      <c r="BI326" s="178">
        <f>IF(N326="nulová",J326,0)</f>
        <v>0</v>
      </c>
      <c r="BJ326" s="20" t="s">
        <v>79</v>
      </c>
      <c r="BK326" s="178">
        <f>ROUND(I326*H326,2)</f>
        <v>0</v>
      </c>
      <c r="BL326" s="20" t="s">
        <v>219</v>
      </c>
      <c r="BM326" s="177" t="s">
        <v>749</v>
      </c>
    </row>
    <row r="327" s="2" customFormat="1">
      <c r="A327" s="39"/>
      <c r="B327" s="40"/>
      <c r="C327" s="39"/>
      <c r="D327" s="179" t="s">
        <v>138</v>
      </c>
      <c r="E327" s="39"/>
      <c r="F327" s="180" t="s">
        <v>441</v>
      </c>
      <c r="G327" s="39"/>
      <c r="H327" s="39"/>
      <c r="I327" s="181"/>
      <c r="J327" s="39"/>
      <c r="K327" s="39"/>
      <c r="L327" s="40"/>
      <c r="M327" s="182"/>
      <c r="N327" s="183"/>
      <c r="O327" s="73"/>
      <c r="P327" s="73"/>
      <c r="Q327" s="73"/>
      <c r="R327" s="73"/>
      <c r="S327" s="73"/>
      <c r="T327" s="74"/>
      <c r="U327" s="39"/>
      <c r="V327" s="39"/>
      <c r="W327" s="39"/>
      <c r="X327" s="39"/>
      <c r="Y327" s="39"/>
      <c r="Z327" s="39"/>
      <c r="AA327" s="39"/>
      <c r="AB327" s="39"/>
      <c r="AC327" s="39"/>
      <c r="AD327" s="39"/>
      <c r="AE327" s="39"/>
      <c r="AT327" s="20" t="s">
        <v>138</v>
      </c>
      <c r="AU327" s="20" t="s">
        <v>79</v>
      </c>
    </row>
    <row r="328" s="13" customFormat="1">
      <c r="A328" s="13"/>
      <c r="B328" s="184"/>
      <c r="C328" s="13"/>
      <c r="D328" s="185" t="s">
        <v>144</v>
      </c>
      <c r="E328" s="186" t="s">
        <v>3</v>
      </c>
      <c r="F328" s="187" t="s">
        <v>305</v>
      </c>
      <c r="G328" s="13"/>
      <c r="H328" s="186" t="s">
        <v>3</v>
      </c>
      <c r="I328" s="188"/>
      <c r="J328" s="13"/>
      <c r="K328" s="13"/>
      <c r="L328" s="184"/>
      <c r="M328" s="189"/>
      <c r="N328" s="190"/>
      <c r="O328" s="190"/>
      <c r="P328" s="190"/>
      <c r="Q328" s="190"/>
      <c r="R328" s="190"/>
      <c r="S328" s="190"/>
      <c r="T328" s="191"/>
      <c r="U328" s="13"/>
      <c r="V328" s="13"/>
      <c r="W328" s="13"/>
      <c r="X328" s="13"/>
      <c r="Y328" s="13"/>
      <c r="Z328" s="13"/>
      <c r="AA328" s="13"/>
      <c r="AB328" s="13"/>
      <c r="AC328" s="13"/>
      <c r="AD328" s="13"/>
      <c r="AE328" s="13"/>
      <c r="AT328" s="186" t="s">
        <v>144</v>
      </c>
      <c r="AU328" s="186" t="s">
        <v>79</v>
      </c>
      <c r="AV328" s="13" t="s">
        <v>15</v>
      </c>
      <c r="AW328" s="13" t="s">
        <v>33</v>
      </c>
      <c r="AX328" s="13" t="s">
        <v>71</v>
      </c>
      <c r="AY328" s="186" t="s">
        <v>129</v>
      </c>
    </row>
    <row r="329" s="14" customFormat="1">
      <c r="A329" s="14"/>
      <c r="B329" s="192"/>
      <c r="C329" s="14"/>
      <c r="D329" s="185" t="s">
        <v>144</v>
      </c>
      <c r="E329" s="193" t="s">
        <v>3</v>
      </c>
      <c r="F329" s="194" t="s">
        <v>724</v>
      </c>
      <c r="G329" s="14"/>
      <c r="H329" s="195">
        <v>117.3</v>
      </c>
      <c r="I329" s="196"/>
      <c r="J329" s="14"/>
      <c r="K329" s="14"/>
      <c r="L329" s="192"/>
      <c r="M329" s="197"/>
      <c r="N329" s="198"/>
      <c r="O329" s="198"/>
      <c r="P329" s="198"/>
      <c r="Q329" s="198"/>
      <c r="R329" s="198"/>
      <c r="S329" s="198"/>
      <c r="T329" s="199"/>
      <c r="U329" s="14"/>
      <c r="V329" s="14"/>
      <c r="W329" s="14"/>
      <c r="X329" s="14"/>
      <c r="Y329" s="14"/>
      <c r="Z329" s="14"/>
      <c r="AA329" s="14"/>
      <c r="AB329" s="14"/>
      <c r="AC329" s="14"/>
      <c r="AD329" s="14"/>
      <c r="AE329" s="14"/>
      <c r="AT329" s="193" t="s">
        <v>144</v>
      </c>
      <c r="AU329" s="193" t="s">
        <v>79</v>
      </c>
      <c r="AV329" s="14" t="s">
        <v>79</v>
      </c>
      <c r="AW329" s="14" t="s">
        <v>33</v>
      </c>
      <c r="AX329" s="14" t="s">
        <v>71</v>
      </c>
      <c r="AY329" s="193" t="s">
        <v>129</v>
      </c>
    </row>
    <row r="330" s="15" customFormat="1">
      <c r="A330" s="15"/>
      <c r="B330" s="210"/>
      <c r="C330" s="15"/>
      <c r="D330" s="185" t="s">
        <v>144</v>
      </c>
      <c r="E330" s="211" t="s">
        <v>3</v>
      </c>
      <c r="F330" s="212" t="s">
        <v>319</v>
      </c>
      <c r="G330" s="15"/>
      <c r="H330" s="213">
        <v>117.3</v>
      </c>
      <c r="I330" s="214"/>
      <c r="J330" s="15"/>
      <c r="K330" s="15"/>
      <c r="L330" s="210"/>
      <c r="M330" s="215"/>
      <c r="N330" s="216"/>
      <c r="O330" s="216"/>
      <c r="P330" s="216"/>
      <c r="Q330" s="216"/>
      <c r="R330" s="216"/>
      <c r="S330" s="216"/>
      <c r="T330" s="217"/>
      <c r="U330" s="15"/>
      <c r="V330" s="15"/>
      <c r="W330" s="15"/>
      <c r="X330" s="15"/>
      <c r="Y330" s="15"/>
      <c r="Z330" s="15"/>
      <c r="AA330" s="15"/>
      <c r="AB330" s="15"/>
      <c r="AC330" s="15"/>
      <c r="AD330" s="15"/>
      <c r="AE330" s="15"/>
      <c r="AT330" s="211" t="s">
        <v>144</v>
      </c>
      <c r="AU330" s="211" t="s">
        <v>79</v>
      </c>
      <c r="AV330" s="15" t="s">
        <v>85</v>
      </c>
      <c r="AW330" s="15" t="s">
        <v>33</v>
      </c>
      <c r="AX330" s="15" t="s">
        <v>15</v>
      </c>
      <c r="AY330" s="211" t="s">
        <v>129</v>
      </c>
    </row>
    <row r="331" s="2" customFormat="1" ht="44.25" customHeight="1">
      <c r="A331" s="39"/>
      <c r="B331" s="165"/>
      <c r="C331" s="166" t="s">
        <v>459</v>
      </c>
      <c r="D331" s="166" t="s">
        <v>132</v>
      </c>
      <c r="E331" s="167" t="s">
        <v>443</v>
      </c>
      <c r="F331" s="168" t="s">
        <v>444</v>
      </c>
      <c r="G331" s="169" t="s">
        <v>135</v>
      </c>
      <c r="H331" s="170">
        <v>53.700000000000003</v>
      </c>
      <c r="I331" s="171"/>
      <c r="J331" s="172">
        <f>ROUND(I331*H331,2)</f>
        <v>0</v>
      </c>
      <c r="K331" s="168" t="s">
        <v>136</v>
      </c>
      <c r="L331" s="40"/>
      <c r="M331" s="173" t="s">
        <v>3</v>
      </c>
      <c r="N331" s="174" t="s">
        <v>43</v>
      </c>
      <c r="O331" s="73"/>
      <c r="P331" s="175">
        <f>O331*H331</f>
        <v>0</v>
      </c>
      <c r="Q331" s="175">
        <v>0</v>
      </c>
      <c r="R331" s="175">
        <f>Q331*H331</f>
        <v>0</v>
      </c>
      <c r="S331" s="175">
        <v>0.0025000000000000001</v>
      </c>
      <c r="T331" s="176">
        <f>S331*H331</f>
        <v>0.13425000000000001</v>
      </c>
      <c r="U331" s="39"/>
      <c r="V331" s="39"/>
      <c r="W331" s="39"/>
      <c r="X331" s="39"/>
      <c r="Y331" s="39"/>
      <c r="Z331" s="39"/>
      <c r="AA331" s="39"/>
      <c r="AB331" s="39"/>
      <c r="AC331" s="39"/>
      <c r="AD331" s="39"/>
      <c r="AE331" s="39"/>
      <c r="AR331" s="177" t="s">
        <v>219</v>
      </c>
      <c r="AT331" s="177" t="s">
        <v>132</v>
      </c>
      <c r="AU331" s="177" t="s">
        <v>79</v>
      </c>
      <c r="AY331" s="20" t="s">
        <v>129</v>
      </c>
      <c r="BE331" s="178">
        <f>IF(N331="základní",J331,0)</f>
        <v>0</v>
      </c>
      <c r="BF331" s="178">
        <f>IF(N331="snížená",J331,0)</f>
        <v>0</v>
      </c>
      <c r="BG331" s="178">
        <f>IF(N331="zákl. přenesená",J331,0)</f>
        <v>0</v>
      </c>
      <c r="BH331" s="178">
        <f>IF(N331="sníž. přenesená",J331,0)</f>
        <v>0</v>
      </c>
      <c r="BI331" s="178">
        <f>IF(N331="nulová",J331,0)</f>
        <v>0</v>
      </c>
      <c r="BJ331" s="20" t="s">
        <v>79</v>
      </c>
      <c r="BK331" s="178">
        <f>ROUND(I331*H331,2)</f>
        <v>0</v>
      </c>
      <c r="BL331" s="20" t="s">
        <v>219</v>
      </c>
      <c r="BM331" s="177" t="s">
        <v>750</v>
      </c>
    </row>
    <row r="332" s="2" customFormat="1">
      <c r="A332" s="39"/>
      <c r="B332" s="40"/>
      <c r="C332" s="39"/>
      <c r="D332" s="179" t="s">
        <v>138</v>
      </c>
      <c r="E332" s="39"/>
      <c r="F332" s="180" t="s">
        <v>446</v>
      </c>
      <c r="G332" s="39"/>
      <c r="H332" s="39"/>
      <c r="I332" s="181"/>
      <c r="J332" s="39"/>
      <c r="K332" s="39"/>
      <c r="L332" s="40"/>
      <c r="M332" s="182"/>
      <c r="N332" s="183"/>
      <c r="O332" s="73"/>
      <c r="P332" s="73"/>
      <c r="Q332" s="73"/>
      <c r="R332" s="73"/>
      <c r="S332" s="73"/>
      <c r="T332" s="74"/>
      <c r="U332" s="39"/>
      <c r="V332" s="39"/>
      <c r="W332" s="39"/>
      <c r="X332" s="39"/>
      <c r="Y332" s="39"/>
      <c r="Z332" s="39"/>
      <c r="AA332" s="39"/>
      <c r="AB332" s="39"/>
      <c r="AC332" s="39"/>
      <c r="AD332" s="39"/>
      <c r="AE332" s="39"/>
      <c r="AT332" s="20" t="s">
        <v>138</v>
      </c>
      <c r="AU332" s="20" t="s">
        <v>79</v>
      </c>
    </row>
    <row r="333" s="14" customFormat="1">
      <c r="A333" s="14"/>
      <c r="B333" s="192"/>
      <c r="C333" s="14"/>
      <c r="D333" s="185" t="s">
        <v>144</v>
      </c>
      <c r="E333" s="193" t="s">
        <v>3</v>
      </c>
      <c r="F333" s="194" t="s">
        <v>447</v>
      </c>
      <c r="G333" s="14"/>
      <c r="H333" s="195">
        <v>53.700000000000003</v>
      </c>
      <c r="I333" s="196"/>
      <c r="J333" s="14"/>
      <c r="K333" s="14"/>
      <c r="L333" s="192"/>
      <c r="M333" s="197"/>
      <c r="N333" s="198"/>
      <c r="O333" s="198"/>
      <c r="P333" s="198"/>
      <c r="Q333" s="198"/>
      <c r="R333" s="198"/>
      <c r="S333" s="198"/>
      <c r="T333" s="199"/>
      <c r="U333" s="14"/>
      <c r="V333" s="14"/>
      <c r="W333" s="14"/>
      <c r="X333" s="14"/>
      <c r="Y333" s="14"/>
      <c r="Z333" s="14"/>
      <c r="AA333" s="14"/>
      <c r="AB333" s="14"/>
      <c r="AC333" s="14"/>
      <c r="AD333" s="14"/>
      <c r="AE333" s="14"/>
      <c r="AT333" s="193" t="s">
        <v>144</v>
      </c>
      <c r="AU333" s="193" t="s">
        <v>79</v>
      </c>
      <c r="AV333" s="14" t="s">
        <v>79</v>
      </c>
      <c r="AW333" s="14" t="s">
        <v>33</v>
      </c>
      <c r="AX333" s="14" t="s">
        <v>15</v>
      </c>
      <c r="AY333" s="193" t="s">
        <v>129</v>
      </c>
    </row>
    <row r="334" s="2" customFormat="1" ht="49.05" customHeight="1">
      <c r="A334" s="39"/>
      <c r="B334" s="165"/>
      <c r="C334" s="166" t="s">
        <v>463</v>
      </c>
      <c r="D334" s="166" t="s">
        <v>132</v>
      </c>
      <c r="E334" s="167" t="s">
        <v>449</v>
      </c>
      <c r="F334" s="168" t="s">
        <v>450</v>
      </c>
      <c r="G334" s="169" t="s">
        <v>135</v>
      </c>
      <c r="H334" s="170">
        <v>14</v>
      </c>
      <c r="I334" s="171"/>
      <c r="J334" s="172">
        <f>ROUND(I334*H334,2)</f>
        <v>0</v>
      </c>
      <c r="K334" s="168" t="s">
        <v>136</v>
      </c>
      <c r="L334" s="40"/>
      <c r="M334" s="173" t="s">
        <v>3</v>
      </c>
      <c r="N334" s="174" t="s">
        <v>43</v>
      </c>
      <c r="O334" s="73"/>
      <c r="P334" s="175">
        <f>O334*H334</f>
        <v>0</v>
      </c>
      <c r="Q334" s="175">
        <v>0.0061199999999999996</v>
      </c>
      <c r="R334" s="175">
        <f>Q334*H334</f>
        <v>0.085679999999999992</v>
      </c>
      <c r="S334" s="175">
        <v>0</v>
      </c>
      <c r="T334" s="176">
        <f>S334*H334</f>
        <v>0</v>
      </c>
      <c r="U334" s="39"/>
      <c r="V334" s="39"/>
      <c r="W334" s="39"/>
      <c r="X334" s="39"/>
      <c r="Y334" s="39"/>
      <c r="Z334" s="39"/>
      <c r="AA334" s="39"/>
      <c r="AB334" s="39"/>
      <c r="AC334" s="39"/>
      <c r="AD334" s="39"/>
      <c r="AE334" s="39"/>
      <c r="AR334" s="177" t="s">
        <v>219</v>
      </c>
      <c r="AT334" s="177" t="s">
        <v>132</v>
      </c>
      <c r="AU334" s="177" t="s">
        <v>79</v>
      </c>
      <c r="AY334" s="20" t="s">
        <v>129</v>
      </c>
      <c r="BE334" s="178">
        <f>IF(N334="základní",J334,0)</f>
        <v>0</v>
      </c>
      <c r="BF334" s="178">
        <f>IF(N334="snížená",J334,0)</f>
        <v>0</v>
      </c>
      <c r="BG334" s="178">
        <f>IF(N334="zákl. přenesená",J334,0)</f>
        <v>0</v>
      </c>
      <c r="BH334" s="178">
        <f>IF(N334="sníž. přenesená",J334,0)</f>
        <v>0</v>
      </c>
      <c r="BI334" s="178">
        <f>IF(N334="nulová",J334,0)</f>
        <v>0</v>
      </c>
      <c r="BJ334" s="20" t="s">
        <v>79</v>
      </c>
      <c r="BK334" s="178">
        <f>ROUND(I334*H334,2)</f>
        <v>0</v>
      </c>
      <c r="BL334" s="20" t="s">
        <v>219</v>
      </c>
      <c r="BM334" s="177" t="s">
        <v>751</v>
      </c>
    </row>
    <row r="335" s="2" customFormat="1">
      <c r="A335" s="39"/>
      <c r="B335" s="40"/>
      <c r="C335" s="39"/>
      <c r="D335" s="179" t="s">
        <v>138</v>
      </c>
      <c r="E335" s="39"/>
      <c r="F335" s="180" t="s">
        <v>452</v>
      </c>
      <c r="G335" s="39"/>
      <c r="H335" s="39"/>
      <c r="I335" s="181"/>
      <c r="J335" s="39"/>
      <c r="K335" s="39"/>
      <c r="L335" s="40"/>
      <c r="M335" s="182"/>
      <c r="N335" s="183"/>
      <c r="O335" s="73"/>
      <c r="P335" s="73"/>
      <c r="Q335" s="73"/>
      <c r="R335" s="73"/>
      <c r="S335" s="73"/>
      <c r="T335" s="74"/>
      <c r="U335" s="39"/>
      <c r="V335" s="39"/>
      <c r="W335" s="39"/>
      <c r="X335" s="39"/>
      <c r="Y335" s="39"/>
      <c r="Z335" s="39"/>
      <c r="AA335" s="39"/>
      <c r="AB335" s="39"/>
      <c r="AC335" s="39"/>
      <c r="AD335" s="39"/>
      <c r="AE335" s="39"/>
      <c r="AT335" s="20" t="s">
        <v>138</v>
      </c>
      <c r="AU335" s="20" t="s">
        <v>79</v>
      </c>
    </row>
    <row r="336" s="13" customFormat="1">
      <c r="A336" s="13"/>
      <c r="B336" s="184"/>
      <c r="C336" s="13"/>
      <c r="D336" s="185" t="s">
        <v>144</v>
      </c>
      <c r="E336" s="186" t="s">
        <v>3</v>
      </c>
      <c r="F336" s="187" t="s">
        <v>157</v>
      </c>
      <c r="G336" s="13"/>
      <c r="H336" s="186" t="s">
        <v>3</v>
      </c>
      <c r="I336" s="188"/>
      <c r="J336" s="13"/>
      <c r="K336" s="13"/>
      <c r="L336" s="184"/>
      <c r="M336" s="189"/>
      <c r="N336" s="190"/>
      <c r="O336" s="190"/>
      <c r="P336" s="190"/>
      <c r="Q336" s="190"/>
      <c r="R336" s="190"/>
      <c r="S336" s="190"/>
      <c r="T336" s="191"/>
      <c r="U336" s="13"/>
      <c r="V336" s="13"/>
      <c r="W336" s="13"/>
      <c r="X336" s="13"/>
      <c r="Y336" s="13"/>
      <c r="Z336" s="13"/>
      <c r="AA336" s="13"/>
      <c r="AB336" s="13"/>
      <c r="AC336" s="13"/>
      <c r="AD336" s="13"/>
      <c r="AE336" s="13"/>
      <c r="AT336" s="186" t="s">
        <v>144</v>
      </c>
      <c r="AU336" s="186" t="s">
        <v>79</v>
      </c>
      <c r="AV336" s="13" t="s">
        <v>15</v>
      </c>
      <c r="AW336" s="13" t="s">
        <v>33</v>
      </c>
      <c r="AX336" s="13" t="s">
        <v>71</v>
      </c>
      <c r="AY336" s="186" t="s">
        <v>129</v>
      </c>
    </row>
    <row r="337" s="14" customFormat="1">
      <c r="A337" s="14"/>
      <c r="B337" s="192"/>
      <c r="C337" s="14"/>
      <c r="D337" s="185" t="s">
        <v>144</v>
      </c>
      <c r="E337" s="193" t="s">
        <v>3</v>
      </c>
      <c r="F337" s="194" t="s">
        <v>453</v>
      </c>
      <c r="G337" s="14"/>
      <c r="H337" s="195">
        <v>14</v>
      </c>
      <c r="I337" s="196"/>
      <c r="J337" s="14"/>
      <c r="K337" s="14"/>
      <c r="L337" s="192"/>
      <c r="M337" s="197"/>
      <c r="N337" s="198"/>
      <c r="O337" s="198"/>
      <c r="P337" s="198"/>
      <c r="Q337" s="198"/>
      <c r="R337" s="198"/>
      <c r="S337" s="198"/>
      <c r="T337" s="199"/>
      <c r="U337" s="14"/>
      <c r="V337" s="14"/>
      <c r="W337" s="14"/>
      <c r="X337" s="14"/>
      <c r="Y337" s="14"/>
      <c r="Z337" s="14"/>
      <c r="AA337" s="14"/>
      <c r="AB337" s="14"/>
      <c r="AC337" s="14"/>
      <c r="AD337" s="14"/>
      <c r="AE337" s="14"/>
      <c r="AT337" s="193" t="s">
        <v>144</v>
      </c>
      <c r="AU337" s="193" t="s">
        <v>79</v>
      </c>
      <c r="AV337" s="14" t="s">
        <v>79</v>
      </c>
      <c r="AW337" s="14" t="s">
        <v>33</v>
      </c>
      <c r="AX337" s="14" t="s">
        <v>15</v>
      </c>
      <c r="AY337" s="193" t="s">
        <v>129</v>
      </c>
    </row>
    <row r="338" s="2" customFormat="1" ht="16.5" customHeight="1">
      <c r="A338" s="39"/>
      <c r="B338" s="165"/>
      <c r="C338" s="200" t="s">
        <v>752</v>
      </c>
      <c r="D338" s="200" t="s">
        <v>147</v>
      </c>
      <c r="E338" s="201" t="s">
        <v>455</v>
      </c>
      <c r="F338" s="202" t="s">
        <v>456</v>
      </c>
      <c r="G338" s="203" t="s">
        <v>135</v>
      </c>
      <c r="H338" s="204">
        <v>14.699999999999999</v>
      </c>
      <c r="I338" s="205"/>
      <c r="J338" s="206">
        <f>ROUND(I338*H338,2)</f>
        <v>0</v>
      </c>
      <c r="K338" s="202" t="s">
        <v>136</v>
      </c>
      <c r="L338" s="207"/>
      <c r="M338" s="208" t="s">
        <v>3</v>
      </c>
      <c r="N338" s="209" t="s">
        <v>43</v>
      </c>
      <c r="O338" s="73"/>
      <c r="P338" s="175">
        <f>O338*H338</f>
        <v>0</v>
      </c>
      <c r="Q338" s="175">
        <v>0.0011199999999999999</v>
      </c>
      <c r="R338" s="175">
        <f>Q338*H338</f>
        <v>0.016463999999999999</v>
      </c>
      <c r="S338" s="175">
        <v>0</v>
      </c>
      <c r="T338" s="176">
        <f>S338*H338</f>
        <v>0</v>
      </c>
      <c r="U338" s="39"/>
      <c r="V338" s="39"/>
      <c r="W338" s="39"/>
      <c r="X338" s="39"/>
      <c r="Y338" s="39"/>
      <c r="Z338" s="39"/>
      <c r="AA338" s="39"/>
      <c r="AB338" s="39"/>
      <c r="AC338" s="39"/>
      <c r="AD338" s="39"/>
      <c r="AE338" s="39"/>
      <c r="AR338" s="177" t="s">
        <v>320</v>
      </c>
      <c r="AT338" s="177" t="s">
        <v>147</v>
      </c>
      <c r="AU338" s="177" t="s">
        <v>79</v>
      </c>
      <c r="AY338" s="20" t="s">
        <v>129</v>
      </c>
      <c r="BE338" s="178">
        <f>IF(N338="základní",J338,0)</f>
        <v>0</v>
      </c>
      <c r="BF338" s="178">
        <f>IF(N338="snížená",J338,0)</f>
        <v>0</v>
      </c>
      <c r="BG338" s="178">
        <f>IF(N338="zákl. přenesená",J338,0)</f>
        <v>0</v>
      </c>
      <c r="BH338" s="178">
        <f>IF(N338="sníž. přenesená",J338,0)</f>
        <v>0</v>
      </c>
      <c r="BI338" s="178">
        <f>IF(N338="nulová",J338,0)</f>
        <v>0</v>
      </c>
      <c r="BJ338" s="20" t="s">
        <v>79</v>
      </c>
      <c r="BK338" s="178">
        <f>ROUND(I338*H338,2)</f>
        <v>0</v>
      </c>
      <c r="BL338" s="20" t="s">
        <v>219</v>
      </c>
      <c r="BM338" s="177" t="s">
        <v>753</v>
      </c>
    </row>
    <row r="339" s="14" customFormat="1">
      <c r="A339" s="14"/>
      <c r="B339" s="192"/>
      <c r="C339" s="14"/>
      <c r="D339" s="185" t="s">
        <v>144</v>
      </c>
      <c r="E339" s="14"/>
      <c r="F339" s="194" t="s">
        <v>458</v>
      </c>
      <c r="G339" s="14"/>
      <c r="H339" s="195">
        <v>14.699999999999999</v>
      </c>
      <c r="I339" s="196"/>
      <c r="J339" s="14"/>
      <c r="K339" s="14"/>
      <c r="L339" s="192"/>
      <c r="M339" s="197"/>
      <c r="N339" s="198"/>
      <c r="O339" s="198"/>
      <c r="P339" s="198"/>
      <c r="Q339" s="198"/>
      <c r="R339" s="198"/>
      <c r="S339" s="198"/>
      <c r="T339" s="199"/>
      <c r="U339" s="14"/>
      <c r="V339" s="14"/>
      <c r="W339" s="14"/>
      <c r="X339" s="14"/>
      <c r="Y339" s="14"/>
      <c r="Z339" s="14"/>
      <c r="AA339" s="14"/>
      <c r="AB339" s="14"/>
      <c r="AC339" s="14"/>
      <c r="AD339" s="14"/>
      <c r="AE339" s="14"/>
      <c r="AT339" s="193" t="s">
        <v>144</v>
      </c>
      <c r="AU339" s="193" t="s">
        <v>79</v>
      </c>
      <c r="AV339" s="14" t="s">
        <v>79</v>
      </c>
      <c r="AW339" s="14" t="s">
        <v>4</v>
      </c>
      <c r="AX339" s="14" t="s">
        <v>15</v>
      </c>
      <c r="AY339" s="193" t="s">
        <v>129</v>
      </c>
    </row>
    <row r="340" s="2" customFormat="1" ht="49.05" customHeight="1">
      <c r="A340" s="39"/>
      <c r="B340" s="165"/>
      <c r="C340" s="166" t="s">
        <v>754</v>
      </c>
      <c r="D340" s="166" t="s">
        <v>132</v>
      </c>
      <c r="E340" s="167" t="s">
        <v>449</v>
      </c>
      <c r="F340" s="168" t="s">
        <v>450</v>
      </c>
      <c r="G340" s="169" t="s">
        <v>135</v>
      </c>
      <c r="H340" s="170">
        <v>26.68</v>
      </c>
      <c r="I340" s="171"/>
      <c r="J340" s="172">
        <f>ROUND(I340*H340,2)</f>
        <v>0</v>
      </c>
      <c r="K340" s="168" t="s">
        <v>136</v>
      </c>
      <c r="L340" s="40"/>
      <c r="M340" s="173" t="s">
        <v>3</v>
      </c>
      <c r="N340" s="174" t="s">
        <v>43</v>
      </c>
      <c r="O340" s="73"/>
      <c r="P340" s="175">
        <f>O340*H340</f>
        <v>0</v>
      </c>
      <c r="Q340" s="175">
        <v>0.0061199999999999996</v>
      </c>
      <c r="R340" s="175">
        <f>Q340*H340</f>
        <v>0.1632816</v>
      </c>
      <c r="S340" s="175">
        <v>0</v>
      </c>
      <c r="T340" s="176">
        <f>S340*H340</f>
        <v>0</v>
      </c>
      <c r="U340" s="39"/>
      <c r="V340" s="39"/>
      <c r="W340" s="39"/>
      <c r="X340" s="39"/>
      <c r="Y340" s="39"/>
      <c r="Z340" s="39"/>
      <c r="AA340" s="39"/>
      <c r="AB340" s="39"/>
      <c r="AC340" s="39"/>
      <c r="AD340" s="39"/>
      <c r="AE340" s="39"/>
      <c r="AR340" s="177" t="s">
        <v>219</v>
      </c>
      <c r="AT340" s="177" t="s">
        <v>132</v>
      </c>
      <c r="AU340" s="177" t="s">
        <v>79</v>
      </c>
      <c r="AY340" s="20" t="s">
        <v>129</v>
      </c>
      <c r="BE340" s="178">
        <f>IF(N340="základní",J340,0)</f>
        <v>0</v>
      </c>
      <c r="BF340" s="178">
        <f>IF(N340="snížená",J340,0)</f>
        <v>0</v>
      </c>
      <c r="BG340" s="178">
        <f>IF(N340="zákl. přenesená",J340,0)</f>
        <v>0</v>
      </c>
      <c r="BH340" s="178">
        <f>IF(N340="sníž. přenesená",J340,0)</f>
        <v>0</v>
      </c>
      <c r="BI340" s="178">
        <f>IF(N340="nulová",J340,0)</f>
        <v>0</v>
      </c>
      <c r="BJ340" s="20" t="s">
        <v>79</v>
      </c>
      <c r="BK340" s="178">
        <f>ROUND(I340*H340,2)</f>
        <v>0</v>
      </c>
      <c r="BL340" s="20" t="s">
        <v>219</v>
      </c>
      <c r="BM340" s="177" t="s">
        <v>755</v>
      </c>
    </row>
    <row r="341" s="2" customFormat="1">
      <c r="A341" s="39"/>
      <c r="B341" s="40"/>
      <c r="C341" s="39"/>
      <c r="D341" s="179" t="s">
        <v>138</v>
      </c>
      <c r="E341" s="39"/>
      <c r="F341" s="180" t="s">
        <v>452</v>
      </c>
      <c r="G341" s="39"/>
      <c r="H341" s="39"/>
      <c r="I341" s="181"/>
      <c r="J341" s="39"/>
      <c r="K341" s="39"/>
      <c r="L341" s="40"/>
      <c r="M341" s="182"/>
      <c r="N341" s="183"/>
      <c r="O341" s="73"/>
      <c r="P341" s="73"/>
      <c r="Q341" s="73"/>
      <c r="R341" s="73"/>
      <c r="S341" s="73"/>
      <c r="T341" s="74"/>
      <c r="U341" s="39"/>
      <c r="V341" s="39"/>
      <c r="W341" s="39"/>
      <c r="X341" s="39"/>
      <c r="Y341" s="39"/>
      <c r="Z341" s="39"/>
      <c r="AA341" s="39"/>
      <c r="AB341" s="39"/>
      <c r="AC341" s="39"/>
      <c r="AD341" s="39"/>
      <c r="AE341" s="39"/>
      <c r="AT341" s="20" t="s">
        <v>138</v>
      </c>
      <c r="AU341" s="20" t="s">
        <v>79</v>
      </c>
    </row>
    <row r="342" s="13" customFormat="1">
      <c r="A342" s="13"/>
      <c r="B342" s="184"/>
      <c r="C342" s="13"/>
      <c r="D342" s="185" t="s">
        <v>144</v>
      </c>
      <c r="E342" s="186" t="s">
        <v>3</v>
      </c>
      <c r="F342" s="187" t="s">
        <v>145</v>
      </c>
      <c r="G342" s="13"/>
      <c r="H342" s="186" t="s">
        <v>3</v>
      </c>
      <c r="I342" s="188"/>
      <c r="J342" s="13"/>
      <c r="K342" s="13"/>
      <c r="L342" s="184"/>
      <c r="M342" s="189"/>
      <c r="N342" s="190"/>
      <c r="O342" s="190"/>
      <c r="P342" s="190"/>
      <c r="Q342" s="190"/>
      <c r="R342" s="190"/>
      <c r="S342" s="190"/>
      <c r="T342" s="191"/>
      <c r="U342" s="13"/>
      <c r="V342" s="13"/>
      <c r="W342" s="13"/>
      <c r="X342" s="13"/>
      <c r="Y342" s="13"/>
      <c r="Z342" s="13"/>
      <c r="AA342" s="13"/>
      <c r="AB342" s="13"/>
      <c r="AC342" s="13"/>
      <c r="AD342" s="13"/>
      <c r="AE342" s="13"/>
      <c r="AT342" s="186" t="s">
        <v>144</v>
      </c>
      <c r="AU342" s="186" t="s">
        <v>79</v>
      </c>
      <c r="AV342" s="13" t="s">
        <v>15</v>
      </c>
      <c r="AW342" s="13" t="s">
        <v>33</v>
      </c>
      <c r="AX342" s="13" t="s">
        <v>71</v>
      </c>
      <c r="AY342" s="186" t="s">
        <v>129</v>
      </c>
    </row>
    <row r="343" s="14" customFormat="1">
      <c r="A343" s="14"/>
      <c r="B343" s="192"/>
      <c r="C343" s="14"/>
      <c r="D343" s="185" t="s">
        <v>144</v>
      </c>
      <c r="E343" s="193" t="s">
        <v>3</v>
      </c>
      <c r="F343" s="194" t="s">
        <v>461</v>
      </c>
      <c r="G343" s="14"/>
      <c r="H343" s="195">
        <v>14.800000000000001</v>
      </c>
      <c r="I343" s="196"/>
      <c r="J343" s="14"/>
      <c r="K343" s="14"/>
      <c r="L343" s="192"/>
      <c r="M343" s="197"/>
      <c r="N343" s="198"/>
      <c r="O343" s="198"/>
      <c r="P343" s="198"/>
      <c r="Q343" s="198"/>
      <c r="R343" s="198"/>
      <c r="S343" s="198"/>
      <c r="T343" s="199"/>
      <c r="U343" s="14"/>
      <c r="V343" s="14"/>
      <c r="W343" s="14"/>
      <c r="X343" s="14"/>
      <c r="Y343" s="14"/>
      <c r="Z343" s="14"/>
      <c r="AA343" s="14"/>
      <c r="AB343" s="14"/>
      <c r="AC343" s="14"/>
      <c r="AD343" s="14"/>
      <c r="AE343" s="14"/>
      <c r="AT343" s="193" t="s">
        <v>144</v>
      </c>
      <c r="AU343" s="193" t="s">
        <v>79</v>
      </c>
      <c r="AV343" s="14" t="s">
        <v>79</v>
      </c>
      <c r="AW343" s="14" t="s">
        <v>33</v>
      </c>
      <c r="AX343" s="14" t="s">
        <v>71</v>
      </c>
      <c r="AY343" s="193" t="s">
        <v>129</v>
      </c>
    </row>
    <row r="344" s="13" customFormat="1">
      <c r="A344" s="13"/>
      <c r="B344" s="184"/>
      <c r="C344" s="13"/>
      <c r="D344" s="185" t="s">
        <v>144</v>
      </c>
      <c r="E344" s="186" t="s">
        <v>3</v>
      </c>
      <c r="F344" s="187" t="s">
        <v>410</v>
      </c>
      <c r="G344" s="13"/>
      <c r="H344" s="186" t="s">
        <v>3</v>
      </c>
      <c r="I344" s="188"/>
      <c r="J344" s="13"/>
      <c r="K344" s="13"/>
      <c r="L344" s="184"/>
      <c r="M344" s="189"/>
      <c r="N344" s="190"/>
      <c r="O344" s="190"/>
      <c r="P344" s="190"/>
      <c r="Q344" s="190"/>
      <c r="R344" s="190"/>
      <c r="S344" s="190"/>
      <c r="T344" s="191"/>
      <c r="U344" s="13"/>
      <c r="V344" s="13"/>
      <c r="W344" s="13"/>
      <c r="X344" s="13"/>
      <c r="Y344" s="13"/>
      <c r="Z344" s="13"/>
      <c r="AA344" s="13"/>
      <c r="AB344" s="13"/>
      <c r="AC344" s="13"/>
      <c r="AD344" s="13"/>
      <c r="AE344" s="13"/>
      <c r="AT344" s="186" t="s">
        <v>144</v>
      </c>
      <c r="AU344" s="186" t="s">
        <v>79</v>
      </c>
      <c r="AV344" s="13" t="s">
        <v>15</v>
      </c>
      <c r="AW344" s="13" t="s">
        <v>33</v>
      </c>
      <c r="AX344" s="13" t="s">
        <v>71</v>
      </c>
      <c r="AY344" s="186" t="s">
        <v>129</v>
      </c>
    </row>
    <row r="345" s="14" customFormat="1">
      <c r="A345" s="14"/>
      <c r="B345" s="192"/>
      <c r="C345" s="14"/>
      <c r="D345" s="185" t="s">
        <v>144</v>
      </c>
      <c r="E345" s="193" t="s">
        <v>3</v>
      </c>
      <c r="F345" s="194" t="s">
        <v>462</v>
      </c>
      <c r="G345" s="14"/>
      <c r="H345" s="195">
        <v>11.880000000000001</v>
      </c>
      <c r="I345" s="196"/>
      <c r="J345" s="14"/>
      <c r="K345" s="14"/>
      <c r="L345" s="192"/>
      <c r="M345" s="197"/>
      <c r="N345" s="198"/>
      <c r="O345" s="198"/>
      <c r="P345" s="198"/>
      <c r="Q345" s="198"/>
      <c r="R345" s="198"/>
      <c r="S345" s="198"/>
      <c r="T345" s="199"/>
      <c r="U345" s="14"/>
      <c r="V345" s="14"/>
      <c r="W345" s="14"/>
      <c r="X345" s="14"/>
      <c r="Y345" s="14"/>
      <c r="Z345" s="14"/>
      <c r="AA345" s="14"/>
      <c r="AB345" s="14"/>
      <c r="AC345" s="14"/>
      <c r="AD345" s="14"/>
      <c r="AE345" s="14"/>
      <c r="AT345" s="193" t="s">
        <v>144</v>
      </c>
      <c r="AU345" s="193" t="s">
        <v>79</v>
      </c>
      <c r="AV345" s="14" t="s">
        <v>79</v>
      </c>
      <c r="AW345" s="14" t="s">
        <v>33</v>
      </c>
      <c r="AX345" s="14" t="s">
        <v>71</v>
      </c>
      <c r="AY345" s="193" t="s">
        <v>129</v>
      </c>
    </row>
    <row r="346" s="15" customFormat="1">
      <c r="A346" s="15"/>
      <c r="B346" s="210"/>
      <c r="C346" s="15"/>
      <c r="D346" s="185" t="s">
        <v>144</v>
      </c>
      <c r="E346" s="211" t="s">
        <v>3</v>
      </c>
      <c r="F346" s="212" t="s">
        <v>319</v>
      </c>
      <c r="G346" s="15"/>
      <c r="H346" s="213">
        <v>26.68</v>
      </c>
      <c r="I346" s="214"/>
      <c r="J346" s="15"/>
      <c r="K346" s="15"/>
      <c r="L346" s="210"/>
      <c r="M346" s="215"/>
      <c r="N346" s="216"/>
      <c r="O346" s="216"/>
      <c r="P346" s="216"/>
      <c r="Q346" s="216"/>
      <c r="R346" s="216"/>
      <c r="S346" s="216"/>
      <c r="T346" s="217"/>
      <c r="U346" s="15"/>
      <c r="V346" s="15"/>
      <c r="W346" s="15"/>
      <c r="X346" s="15"/>
      <c r="Y346" s="15"/>
      <c r="Z346" s="15"/>
      <c r="AA346" s="15"/>
      <c r="AB346" s="15"/>
      <c r="AC346" s="15"/>
      <c r="AD346" s="15"/>
      <c r="AE346" s="15"/>
      <c r="AT346" s="211" t="s">
        <v>144</v>
      </c>
      <c r="AU346" s="211" t="s">
        <v>79</v>
      </c>
      <c r="AV346" s="15" t="s">
        <v>85</v>
      </c>
      <c r="AW346" s="15" t="s">
        <v>33</v>
      </c>
      <c r="AX346" s="15" t="s">
        <v>15</v>
      </c>
      <c r="AY346" s="211" t="s">
        <v>129</v>
      </c>
    </row>
    <row r="347" s="2" customFormat="1" ht="16.5" customHeight="1">
      <c r="A347" s="39"/>
      <c r="B347" s="165"/>
      <c r="C347" s="200" t="s">
        <v>466</v>
      </c>
      <c r="D347" s="200" t="s">
        <v>147</v>
      </c>
      <c r="E347" s="201" t="s">
        <v>148</v>
      </c>
      <c r="F347" s="202" t="s">
        <v>149</v>
      </c>
      <c r="G347" s="203" t="s">
        <v>135</v>
      </c>
      <c r="H347" s="204">
        <v>28.013999999999999</v>
      </c>
      <c r="I347" s="205"/>
      <c r="J347" s="206">
        <f>ROUND(I347*H347,2)</f>
        <v>0</v>
      </c>
      <c r="K347" s="202" t="s">
        <v>136</v>
      </c>
      <c r="L347" s="207"/>
      <c r="M347" s="208" t="s">
        <v>3</v>
      </c>
      <c r="N347" s="209" t="s">
        <v>43</v>
      </c>
      <c r="O347" s="73"/>
      <c r="P347" s="175">
        <f>O347*H347</f>
        <v>0</v>
      </c>
      <c r="Q347" s="175">
        <v>0.00069999999999999999</v>
      </c>
      <c r="R347" s="175">
        <f>Q347*H347</f>
        <v>0.0196098</v>
      </c>
      <c r="S347" s="175">
        <v>0</v>
      </c>
      <c r="T347" s="176">
        <f>S347*H347</f>
        <v>0</v>
      </c>
      <c r="U347" s="39"/>
      <c r="V347" s="39"/>
      <c r="W347" s="39"/>
      <c r="X347" s="39"/>
      <c r="Y347" s="39"/>
      <c r="Z347" s="39"/>
      <c r="AA347" s="39"/>
      <c r="AB347" s="39"/>
      <c r="AC347" s="39"/>
      <c r="AD347" s="39"/>
      <c r="AE347" s="39"/>
      <c r="AR347" s="177" t="s">
        <v>320</v>
      </c>
      <c r="AT347" s="177" t="s">
        <v>147</v>
      </c>
      <c r="AU347" s="177" t="s">
        <v>79</v>
      </c>
      <c r="AY347" s="20" t="s">
        <v>129</v>
      </c>
      <c r="BE347" s="178">
        <f>IF(N347="základní",J347,0)</f>
        <v>0</v>
      </c>
      <c r="BF347" s="178">
        <f>IF(N347="snížená",J347,0)</f>
        <v>0</v>
      </c>
      <c r="BG347" s="178">
        <f>IF(N347="zákl. přenesená",J347,0)</f>
        <v>0</v>
      </c>
      <c r="BH347" s="178">
        <f>IF(N347="sníž. přenesená",J347,0)</f>
        <v>0</v>
      </c>
      <c r="BI347" s="178">
        <f>IF(N347="nulová",J347,0)</f>
        <v>0</v>
      </c>
      <c r="BJ347" s="20" t="s">
        <v>79</v>
      </c>
      <c r="BK347" s="178">
        <f>ROUND(I347*H347,2)</f>
        <v>0</v>
      </c>
      <c r="BL347" s="20" t="s">
        <v>219</v>
      </c>
      <c r="BM347" s="177" t="s">
        <v>756</v>
      </c>
    </row>
    <row r="348" s="14" customFormat="1">
      <c r="A348" s="14"/>
      <c r="B348" s="192"/>
      <c r="C348" s="14"/>
      <c r="D348" s="185" t="s">
        <v>144</v>
      </c>
      <c r="E348" s="14"/>
      <c r="F348" s="194" t="s">
        <v>465</v>
      </c>
      <c r="G348" s="14"/>
      <c r="H348" s="195">
        <v>28.013999999999999</v>
      </c>
      <c r="I348" s="196"/>
      <c r="J348" s="14"/>
      <c r="K348" s="14"/>
      <c r="L348" s="192"/>
      <c r="M348" s="197"/>
      <c r="N348" s="198"/>
      <c r="O348" s="198"/>
      <c r="P348" s="198"/>
      <c r="Q348" s="198"/>
      <c r="R348" s="198"/>
      <c r="S348" s="198"/>
      <c r="T348" s="199"/>
      <c r="U348" s="14"/>
      <c r="V348" s="14"/>
      <c r="W348" s="14"/>
      <c r="X348" s="14"/>
      <c r="Y348" s="14"/>
      <c r="Z348" s="14"/>
      <c r="AA348" s="14"/>
      <c r="AB348" s="14"/>
      <c r="AC348" s="14"/>
      <c r="AD348" s="14"/>
      <c r="AE348" s="14"/>
      <c r="AT348" s="193" t="s">
        <v>144</v>
      </c>
      <c r="AU348" s="193" t="s">
        <v>79</v>
      </c>
      <c r="AV348" s="14" t="s">
        <v>79</v>
      </c>
      <c r="AW348" s="14" t="s">
        <v>4</v>
      </c>
      <c r="AX348" s="14" t="s">
        <v>15</v>
      </c>
      <c r="AY348" s="193" t="s">
        <v>129</v>
      </c>
    </row>
    <row r="349" s="2" customFormat="1" ht="49.05" customHeight="1">
      <c r="A349" s="39"/>
      <c r="B349" s="165"/>
      <c r="C349" s="166" t="s">
        <v>757</v>
      </c>
      <c r="D349" s="166" t="s">
        <v>132</v>
      </c>
      <c r="E349" s="167" t="s">
        <v>449</v>
      </c>
      <c r="F349" s="168" t="s">
        <v>450</v>
      </c>
      <c r="G349" s="169" t="s">
        <v>135</v>
      </c>
      <c r="H349" s="170">
        <v>13.02</v>
      </c>
      <c r="I349" s="171"/>
      <c r="J349" s="172">
        <f>ROUND(I349*H349,2)</f>
        <v>0</v>
      </c>
      <c r="K349" s="168" t="s">
        <v>136</v>
      </c>
      <c r="L349" s="40"/>
      <c r="M349" s="173" t="s">
        <v>3</v>
      </c>
      <c r="N349" s="174" t="s">
        <v>43</v>
      </c>
      <c r="O349" s="73"/>
      <c r="P349" s="175">
        <f>O349*H349</f>
        <v>0</v>
      </c>
      <c r="Q349" s="175">
        <v>0.0061199999999999996</v>
      </c>
      <c r="R349" s="175">
        <f>Q349*H349</f>
        <v>0.079682399999999987</v>
      </c>
      <c r="S349" s="175">
        <v>0</v>
      </c>
      <c r="T349" s="176">
        <f>S349*H349</f>
        <v>0</v>
      </c>
      <c r="U349" s="39"/>
      <c r="V349" s="39"/>
      <c r="W349" s="39"/>
      <c r="X349" s="39"/>
      <c r="Y349" s="39"/>
      <c r="Z349" s="39"/>
      <c r="AA349" s="39"/>
      <c r="AB349" s="39"/>
      <c r="AC349" s="39"/>
      <c r="AD349" s="39"/>
      <c r="AE349" s="39"/>
      <c r="AR349" s="177" t="s">
        <v>219</v>
      </c>
      <c r="AT349" s="177" t="s">
        <v>132</v>
      </c>
      <c r="AU349" s="177" t="s">
        <v>79</v>
      </c>
      <c r="AY349" s="20" t="s">
        <v>129</v>
      </c>
      <c r="BE349" s="178">
        <f>IF(N349="základní",J349,0)</f>
        <v>0</v>
      </c>
      <c r="BF349" s="178">
        <f>IF(N349="snížená",J349,0)</f>
        <v>0</v>
      </c>
      <c r="BG349" s="178">
        <f>IF(N349="zákl. přenesená",J349,0)</f>
        <v>0</v>
      </c>
      <c r="BH349" s="178">
        <f>IF(N349="sníž. přenesená",J349,0)</f>
        <v>0</v>
      </c>
      <c r="BI349" s="178">
        <f>IF(N349="nulová",J349,0)</f>
        <v>0</v>
      </c>
      <c r="BJ349" s="20" t="s">
        <v>79</v>
      </c>
      <c r="BK349" s="178">
        <f>ROUND(I349*H349,2)</f>
        <v>0</v>
      </c>
      <c r="BL349" s="20" t="s">
        <v>219</v>
      </c>
      <c r="BM349" s="177" t="s">
        <v>758</v>
      </c>
    </row>
    <row r="350" s="2" customFormat="1">
      <c r="A350" s="39"/>
      <c r="B350" s="40"/>
      <c r="C350" s="39"/>
      <c r="D350" s="179" t="s">
        <v>138</v>
      </c>
      <c r="E350" s="39"/>
      <c r="F350" s="180" t="s">
        <v>452</v>
      </c>
      <c r="G350" s="39"/>
      <c r="H350" s="39"/>
      <c r="I350" s="181"/>
      <c r="J350" s="39"/>
      <c r="K350" s="39"/>
      <c r="L350" s="40"/>
      <c r="M350" s="182"/>
      <c r="N350" s="183"/>
      <c r="O350" s="73"/>
      <c r="P350" s="73"/>
      <c r="Q350" s="73"/>
      <c r="R350" s="73"/>
      <c r="S350" s="73"/>
      <c r="T350" s="74"/>
      <c r="U350" s="39"/>
      <c r="V350" s="39"/>
      <c r="W350" s="39"/>
      <c r="X350" s="39"/>
      <c r="Y350" s="39"/>
      <c r="Z350" s="39"/>
      <c r="AA350" s="39"/>
      <c r="AB350" s="39"/>
      <c r="AC350" s="39"/>
      <c r="AD350" s="39"/>
      <c r="AE350" s="39"/>
      <c r="AT350" s="20" t="s">
        <v>138</v>
      </c>
      <c r="AU350" s="20" t="s">
        <v>79</v>
      </c>
    </row>
    <row r="351" s="13" customFormat="1">
      <c r="A351" s="13"/>
      <c r="B351" s="184"/>
      <c r="C351" s="13"/>
      <c r="D351" s="185" t="s">
        <v>144</v>
      </c>
      <c r="E351" s="186" t="s">
        <v>3</v>
      </c>
      <c r="F351" s="187" t="s">
        <v>468</v>
      </c>
      <c r="G351" s="13"/>
      <c r="H351" s="186" t="s">
        <v>3</v>
      </c>
      <c r="I351" s="188"/>
      <c r="J351" s="13"/>
      <c r="K351" s="13"/>
      <c r="L351" s="184"/>
      <c r="M351" s="189"/>
      <c r="N351" s="190"/>
      <c r="O351" s="190"/>
      <c r="P351" s="190"/>
      <c r="Q351" s="190"/>
      <c r="R351" s="190"/>
      <c r="S351" s="190"/>
      <c r="T351" s="191"/>
      <c r="U351" s="13"/>
      <c r="V351" s="13"/>
      <c r="W351" s="13"/>
      <c r="X351" s="13"/>
      <c r="Y351" s="13"/>
      <c r="Z351" s="13"/>
      <c r="AA351" s="13"/>
      <c r="AB351" s="13"/>
      <c r="AC351" s="13"/>
      <c r="AD351" s="13"/>
      <c r="AE351" s="13"/>
      <c r="AT351" s="186" t="s">
        <v>144</v>
      </c>
      <c r="AU351" s="186" t="s">
        <v>79</v>
      </c>
      <c r="AV351" s="13" t="s">
        <v>15</v>
      </c>
      <c r="AW351" s="13" t="s">
        <v>33</v>
      </c>
      <c r="AX351" s="13" t="s">
        <v>71</v>
      </c>
      <c r="AY351" s="186" t="s">
        <v>129</v>
      </c>
    </row>
    <row r="352" s="14" customFormat="1">
      <c r="A352" s="14"/>
      <c r="B352" s="192"/>
      <c r="C352" s="14"/>
      <c r="D352" s="185" t="s">
        <v>144</v>
      </c>
      <c r="E352" s="193" t="s">
        <v>3</v>
      </c>
      <c r="F352" s="194" t="s">
        <v>329</v>
      </c>
      <c r="G352" s="14"/>
      <c r="H352" s="195">
        <v>13.02</v>
      </c>
      <c r="I352" s="196"/>
      <c r="J352" s="14"/>
      <c r="K352" s="14"/>
      <c r="L352" s="192"/>
      <c r="M352" s="197"/>
      <c r="N352" s="198"/>
      <c r="O352" s="198"/>
      <c r="P352" s="198"/>
      <c r="Q352" s="198"/>
      <c r="R352" s="198"/>
      <c r="S352" s="198"/>
      <c r="T352" s="199"/>
      <c r="U352" s="14"/>
      <c r="V352" s="14"/>
      <c r="W352" s="14"/>
      <c r="X352" s="14"/>
      <c r="Y352" s="14"/>
      <c r="Z352" s="14"/>
      <c r="AA352" s="14"/>
      <c r="AB352" s="14"/>
      <c r="AC352" s="14"/>
      <c r="AD352" s="14"/>
      <c r="AE352" s="14"/>
      <c r="AT352" s="193" t="s">
        <v>144</v>
      </c>
      <c r="AU352" s="193" t="s">
        <v>79</v>
      </c>
      <c r="AV352" s="14" t="s">
        <v>79</v>
      </c>
      <c r="AW352" s="14" t="s">
        <v>33</v>
      </c>
      <c r="AX352" s="14" t="s">
        <v>15</v>
      </c>
      <c r="AY352" s="193" t="s">
        <v>129</v>
      </c>
    </row>
    <row r="353" s="2" customFormat="1" ht="16.5" customHeight="1">
      <c r="A353" s="39"/>
      <c r="B353" s="165"/>
      <c r="C353" s="200" t="s">
        <v>759</v>
      </c>
      <c r="D353" s="200" t="s">
        <v>147</v>
      </c>
      <c r="E353" s="201" t="s">
        <v>470</v>
      </c>
      <c r="F353" s="202" t="s">
        <v>471</v>
      </c>
      <c r="G353" s="203" t="s">
        <v>135</v>
      </c>
      <c r="H353" s="204">
        <v>13.670999999999999</v>
      </c>
      <c r="I353" s="205"/>
      <c r="J353" s="206">
        <f>ROUND(I353*H353,2)</f>
        <v>0</v>
      </c>
      <c r="K353" s="202" t="s">
        <v>136</v>
      </c>
      <c r="L353" s="207"/>
      <c r="M353" s="208" t="s">
        <v>3</v>
      </c>
      <c r="N353" s="209" t="s">
        <v>43</v>
      </c>
      <c r="O353" s="73"/>
      <c r="P353" s="175">
        <f>O353*H353</f>
        <v>0</v>
      </c>
      <c r="Q353" s="175">
        <v>0.00084000000000000003</v>
      </c>
      <c r="R353" s="175">
        <f>Q353*H353</f>
        <v>0.01148364</v>
      </c>
      <c r="S353" s="175">
        <v>0</v>
      </c>
      <c r="T353" s="176">
        <f>S353*H353</f>
        <v>0</v>
      </c>
      <c r="U353" s="39"/>
      <c r="V353" s="39"/>
      <c r="W353" s="39"/>
      <c r="X353" s="39"/>
      <c r="Y353" s="39"/>
      <c r="Z353" s="39"/>
      <c r="AA353" s="39"/>
      <c r="AB353" s="39"/>
      <c r="AC353" s="39"/>
      <c r="AD353" s="39"/>
      <c r="AE353" s="39"/>
      <c r="AR353" s="177" t="s">
        <v>320</v>
      </c>
      <c r="AT353" s="177" t="s">
        <v>147</v>
      </c>
      <c r="AU353" s="177" t="s">
        <v>79</v>
      </c>
      <c r="AY353" s="20" t="s">
        <v>129</v>
      </c>
      <c r="BE353" s="178">
        <f>IF(N353="základní",J353,0)</f>
        <v>0</v>
      </c>
      <c r="BF353" s="178">
        <f>IF(N353="snížená",J353,0)</f>
        <v>0</v>
      </c>
      <c r="BG353" s="178">
        <f>IF(N353="zákl. přenesená",J353,0)</f>
        <v>0</v>
      </c>
      <c r="BH353" s="178">
        <f>IF(N353="sníž. přenesená",J353,0)</f>
        <v>0</v>
      </c>
      <c r="BI353" s="178">
        <f>IF(N353="nulová",J353,0)</f>
        <v>0</v>
      </c>
      <c r="BJ353" s="20" t="s">
        <v>79</v>
      </c>
      <c r="BK353" s="178">
        <f>ROUND(I353*H353,2)</f>
        <v>0</v>
      </c>
      <c r="BL353" s="20" t="s">
        <v>219</v>
      </c>
      <c r="BM353" s="177" t="s">
        <v>760</v>
      </c>
    </row>
    <row r="354" s="14" customFormat="1">
      <c r="A354" s="14"/>
      <c r="B354" s="192"/>
      <c r="C354" s="14"/>
      <c r="D354" s="185" t="s">
        <v>144</v>
      </c>
      <c r="E354" s="14"/>
      <c r="F354" s="194" t="s">
        <v>473</v>
      </c>
      <c r="G354" s="14"/>
      <c r="H354" s="195">
        <v>13.670999999999999</v>
      </c>
      <c r="I354" s="196"/>
      <c r="J354" s="14"/>
      <c r="K354" s="14"/>
      <c r="L354" s="192"/>
      <c r="M354" s="197"/>
      <c r="N354" s="198"/>
      <c r="O354" s="198"/>
      <c r="P354" s="198"/>
      <c r="Q354" s="198"/>
      <c r="R354" s="198"/>
      <c r="S354" s="198"/>
      <c r="T354" s="199"/>
      <c r="U354" s="14"/>
      <c r="V354" s="14"/>
      <c r="W354" s="14"/>
      <c r="X354" s="14"/>
      <c r="Y354" s="14"/>
      <c r="Z354" s="14"/>
      <c r="AA354" s="14"/>
      <c r="AB354" s="14"/>
      <c r="AC354" s="14"/>
      <c r="AD354" s="14"/>
      <c r="AE354" s="14"/>
      <c r="AT354" s="193" t="s">
        <v>144</v>
      </c>
      <c r="AU354" s="193" t="s">
        <v>79</v>
      </c>
      <c r="AV354" s="14" t="s">
        <v>79</v>
      </c>
      <c r="AW354" s="14" t="s">
        <v>4</v>
      </c>
      <c r="AX354" s="14" t="s">
        <v>15</v>
      </c>
      <c r="AY354" s="193" t="s">
        <v>129</v>
      </c>
    </row>
    <row r="355" s="2" customFormat="1" ht="37.8" customHeight="1">
      <c r="A355" s="39"/>
      <c r="B355" s="165"/>
      <c r="C355" s="166" t="s">
        <v>494</v>
      </c>
      <c r="D355" s="166" t="s">
        <v>132</v>
      </c>
      <c r="E355" s="167" t="s">
        <v>475</v>
      </c>
      <c r="F355" s="168" t="s">
        <v>476</v>
      </c>
      <c r="G355" s="169" t="s">
        <v>135</v>
      </c>
      <c r="H355" s="170">
        <v>117.3</v>
      </c>
      <c r="I355" s="171"/>
      <c r="J355" s="172">
        <f>ROUND(I355*H355,2)</f>
        <v>0</v>
      </c>
      <c r="K355" s="168" t="s">
        <v>136</v>
      </c>
      <c r="L355" s="40"/>
      <c r="M355" s="173" t="s">
        <v>3</v>
      </c>
      <c r="N355" s="174" t="s">
        <v>43</v>
      </c>
      <c r="O355" s="73"/>
      <c r="P355" s="175">
        <f>O355*H355</f>
        <v>0</v>
      </c>
      <c r="Q355" s="175">
        <v>0</v>
      </c>
      <c r="R355" s="175">
        <f>Q355*H355</f>
        <v>0</v>
      </c>
      <c r="S355" s="175">
        <v>0</v>
      </c>
      <c r="T355" s="176">
        <f>S355*H355</f>
        <v>0</v>
      </c>
      <c r="U355" s="39"/>
      <c r="V355" s="39"/>
      <c r="W355" s="39"/>
      <c r="X355" s="39"/>
      <c r="Y355" s="39"/>
      <c r="Z355" s="39"/>
      <c r="AA355" s="39"/>
      <c r="AB355" s="39"/>
      <c r="AC355" s="39"/>
      <c r="AD355" s="39"/>
      <c r="AE355" s="39"/>
      <c r="AR355" s="177" t="s">
        <v>219</v>
      </c>
      <c r="AT355" s="177" t="s">
        <v>132</v>
      </c>
      <c r="AU355" s="177" t="s">
        <v>79</v>
      </c>
      <c r="AY355" s="20" t="s">
        <v>129</v>
      </c>
      <c r="BE355" s="178">
        <f>IF(N355="základní",J355,0)</f>
        <v>0</v>
      </c>
      <c r="BF355" s="178">
        <f>IF(N355="snížená",J355,0)</f>
        <v>0</v>
      </c>
      <c r="BG355" s="178">
        <f>IF(N355="zákl. přenesená",J355,0)</f>
        <v>0</v>
      </c>
      <c r="BH355" s="178">
        <f>IF(N355="sníž. přenesená",J355,0)</f>
        <v>0</v>
      </c>
      <c r="BI355" s="178">
        <f>IF(N355="nulová",J355,0)</f>
        <v>0</v>
      </c>
      <c r="BJ355" s="20" t="s">
        <v>79</v>
      </c>
      <c r="BK355" s="178">
        <f>ROUND(I355*H355,2)</f>
        <v>0</v>
      </c>
      <c r="BL355" s="20" t="s">
        <v>219</v>
      </c>
      <c r="BM355" s="177" t="s">
        <v>761</v>
      </c>
    </row>
    <row r="356" s="2" customFormat="1">
      <c r="A356" s="39"/>
      <c r="B356" s="40"/>
      <c r="C356" s="39"/>
      <c r="D356" s="179" t="s">
        <v>138</v>
      </c>
      <c r="E356" s="39"/>
      <c r="F356" s="180" t="s">
        <v>478</v>
      </c>
      <c r="G356" s="39"/>
      <c r="H356" s="39"/>
      <c r="I356" s="181"/>
      <c r="J356" s="39"/>
      <c r="K356" s="39"/>
      <c r="L356" s="40"/>
      <c r="M356" s="182"/>
      <c r="N356" s="183"/>
      <c r="O356" s="73"/>
      <c r="P356" s="73"/>
      <c r="Q356" s="73"/>
      <c r="R356" s="73"/>
      <c r="S356" s="73"/>
      <c r="T356" s="74"/>
      <c r="U356" s="39"/>
      <c r="V356" s="39"/>
      <c r="W356" s="39"/>
      <c r="X356" s="39"/>
      <c r="Y356" s="39"/>
      <c r="Z356" s="39"/>
      <c r="AA356" s="39"/>
      <c r="AB356" s="39"/>
      <c r="AC356" s="39"/>
      <c r="AD356" s="39"/>
      <c r="AE356" s="39"/>
      <c r="AT356" s="20" t="s">
        <v>138</v>
      </c>
      <c r="AU356" s="20" t="s">
        <v>79</v>
      </c>
    </row>
    <row r="357" s="13" customFormat="1">
      <c r="A357" s="13"/>
      <c r="B357" s="184"/>
      <c r="C357" s="13"/>
      <c r="D357" s="185" t="s">
        <v>144</v>
      </c>
      <c r="E357" s="186" t="s">
        <v>3</v>
      </c>
      <c r="F357" s="187" t="s">
        <v>305</v>
      </c>
      <c r="G357" s="13"/>
      <c r="H357" s="186" t="s">
        <v>3</v>
      </c>
      <c r="I357" s="188"/>
      <c r="J357" s="13"/>
      <c r="K357" s="13"/>
      <c r="L357" s="184"/>
      <c r="M357" s="189"/>
      <c r="N357" s="190"/>
      <c r="O357" s="190"/>
      <c r="P357" s="190"/>
      <c r="Q357" s="190"/>
      <c r="R357" s="190"/>
      <c r="S357" s="190"/>
      <c r="T357" s="191"/>
      <c r="U357" s="13"/>
      <c r="V357" s="13"/>
      <c r="W357" s="13"/>
      <c r="X357" s="13"/>
      <c r="Y357" s="13"/>
      <c r="Z357" s="13"/>
      <c r="AA357" s="13"/>
      <c r="AB357" s="13"/>
      <c r="AC357" s="13"/>
      <c r="AD357" s="13"/>
      <c r="AE357" s="13"/>
      <c r="AT357" s="186" t="s">
        <v>144</v>
      </c>
      <c r="AU357" s="186" t="s">
        <v>79</v>
      </c>
      <c r="AV357" s="13" t="s">
        <v>15</v>
      </c>
      <c r="AW357" s="13" t="s">
        <v>33</v>
      </c>
      <c r="AX357" s="13" t="s">
        <v>71</v>
      </c>
      <c r="AY357" s="186" t="s">
        <v>129</v>
      </c>
    </row>
    <row r="358" s="14" customFormat="1">
      <c r="A358" s="14"/>
      <c r="B358" s="192"/>
      <c r="C358" s="14"/>
      <c r="D358" s="185" t="s">
        <v>144</v>
      </c>
      <c r="E358" s="193" t="s">
        <v>3</v>
      </c>
      <c r="F358" s="194" t="s">
        <v>724</v>
      </c>
      <c r="G358" s="14"/>
      <c r="H358" s="195">
        <v>117.3</v>
      </c>
      <c r="I358" s="196"/>
      <c r="J358" s="14"/>
      <c r="K358" s="14"/>
      <c r="L358" s="192"/>
      <c r="M358" s="197"/>
      <c r="N358" s="198"/>
      <c r="O358" s="198"/>
      <c r="P358" s="198"/>
      <c r="Q358" s="198"/>
      <c r="R358" s="198"/>
      <c r="S358" s="198"/>
      <c r="T358" s="199"/>
      <c r="U358" s="14"/>
      <c r="V358" s="14"/>
      <c r="W358" s="14"/>
      <c r="X358" s="14"/>
      <c r="Y358" s="14"/>
      <c r="Z358" s="14"/>
      <c r="AA358" s="14"/>
      <c r="AB358" s="14"/>
      <c r="AC358" s="14"/>
      <c r="AD358" s="14"/>
      <c r="AE358" s="14"/>
      <c r="AT358" s="193" t="s">
        <v>144</v>
      </c>
      <c r="AU358" s="193" t="s">
        <v>79</v>
      </c>
      <c r="AV358" s="14" t="s">
        <v>79</v>
      </c>
      <c r="AW358" s="14" t="s">
        <v>33</v>
      </c>
      <c r="AX358" s="14" t="s">
        <v>71</v>
      </c>
      <c r="AY358" s="193" t="s">
        <v>129</v>
      </c>
    </row>
    <row r="359" s="15" customFormat="1">
      <c r="A359" s="15"/>
      <c r="B359" s="210"/>
      <c r="C359" s="15"/>
      <c r="D359" s="185" t="s">
        <v>144</v>
      </c>
      <c r="E359" s="211" t="s">
        <v>3</v>
      </c>
      <c r="F359" s="212" t="s">
        <v>319</v>
      </c>
      <c r="G359" s="15"/>
      <c r="H359" s="213">
        <v>117.3</v>
      </c>
      <c r="I359" s="214"/>
      <c r="J359" s="15"/>
      <c r="K359" s="15"/>
      <c r="L359" s="210"/>
      <c r="M359" s="215"/>
      <c r="N359" s="216"/>
      <c r="O359" s="216"/>
      <c r="P359" s="216"/>
      <c r="Q359" s="216"/>
      <c r="R359" s="216"/>
      <c r="S359" s="216"/>
      <c r="T359" s="217"/>
      <c r="U359" s="15"/>
      <c r="V359" s="15"/>
      <c r="W359" s="15"/>
      <c r="X359" s="15"/>
      <c r="Y359" s="15"/>
      <c r="Z359" s="15"/>
      <c r="AA359" s="15"/>
      <c r="AB359" s="15"/>
      <c r="AC359" s="15"/>
      <c r="AD359" s="15"/>
      <c r="AE359" s="15"/>
      <c r="AT359" s="211" t="s">
        <v>144</v>
      </c>
      <c r="AU359" s="211" t="s">
        <v>79</v>
      </c>
      <c r="AV359" s="15" t="s">
        <v>85</v>
      </c>
      <c r="AW359" s="15" t="s">
        <v>33</v>
      </c>
      <c r="AX359" s="15" t="s">
        <v>15</v>
      </c>
      <c r="AY359" s="211" t="s">
        <v>129</v>
      </c>
    </row>
    <row r="360" s="2" customFormat="1" ht="24.15" customHeight="1">
      <c r="A360" s="39"/>
      <c r="B360" s="165"/>
      <c r="C360" s="200" t="s">
        <v>502</v>
      </c>
      <c r="D360" s="200" t="s">
        <v>147</v>
      </c>
      <c r="E360" s="201" t="s">
        <v>481</v>
      </c>
      <c r="F360" s="202" t="s">
        <v>482</v>
      </c>
      <c r="G360" s="203" t="s">
        <v>135</v>
      </c>
      <c r="H360" s="204">
        <v>123.16500000000001</v>
      </c>
      <c r="I360" s="205"/>
      <c r="J360" s="206">
        <f>ROUND(I360*H360,2)</f>
        <v>0</v>
      </c>
      <c r="K360" s="202" t="s">
        <v>136</v>
      </c>
      <c r="L360" s="207"/>
      <c r="M360" s="208" t="s">
        <v>3</v>
      </c>
      <c r="N360" s="209" t="s">
        <v>43</v>
      </c>
      <c r="O360" s="73"/>
      <c r="P360" s="175">
        <f>O360*H360</f>
        <v>0</v>
      </c>
      <c r="Q360" s="175">
        <v>0.0014</v>
      </c>
      <c r="R360" s="175">
        <f>Q360*H360</f>
        <v>0.172431</v>
      </c>
      <c r="S360" s="175">
        <v>0</v>
      </c>
      <c r="T360" s="176">
        <f>S360*H360</f>
        <v>0</v>
      </c>
      <c r="U360" s="39"/>
      <c r="V360" s="39"/>
      <c r="W360" s="39"/>
      <c r="X360" s="39"/>
      <c r="Y360" s="39"/>
      <c r="Z360" s="39"/>
      <c r="AA360" s="39"/>
      <c r="AB360" s="39"/>
      <c r="AC360" s="39"/>
      <c r="AD360" s="39"/>
      <c r="AE360" s="39"/>
      <c r="AR360" s="177" t="s">
        <v>320</v>
      </c>
      <c r="AT360" s="177" t="s">
        <v>147</v>
      </c>
      <c r="AU360" s="177" t="s">
        <v>79</v>
      </c>
      <c r="AY360" s="20" t="s">
        <v>129</v>
      </c>
      <c r="BE360" s="178">
        <f>IF(N360="základní",J360,0)</f>
        <v>0</v>
      </c>
      <c r="BF360" s="178">
        <f>IF(N360="snížená",J360,0)</f>
        <v>0</v>
      </c>
      <c r="BG360" s="178">
        <f>IF(N360="zákl. přenesená",J360,0)</f>
        <v>0</v>
      </c>
      <c r="BH360" s="178">
        <f>IF(N360="sníž. přenesená",J360,0)</f>
        <v>0</v>
      </c>
      <c r="BI360" s="178">
        <f>IF(N360="nulová",J360,0)</f>
        <v>0</v>
      </c>
      <c r="BJ360" s="20" t="s">
        <v>79</v>
      </c>
      <c r="BK360" s="178">
        <f>ROUND(I360*H360,2)</f>
        <v>0</v>
      </c>
      <c r="BL360" s="20" t="s">
        <v>219</v>
      </c>
      <c r="BM360" s="177" t="s">
        <v>762</v>
      </c>
    </row>
    <row r="361" s="14" customFormat="1">
      <c r="A361" s="14"/>
      <c r="B361" s="192"/>
      <c r="C361" s="14"/>
      <c r="D361" s="185" t="s">
        <v>144</v>
      </c>
      <c r="E361" s="14"/>
      <c r="F361" s="194" t="s">
        <v>763</v>
      </c>
      <c r="G361" s="14"/>
      <c r="H361" s="195">
        <v>123.16500000000001</v>
      </c>
      <c r="I361" s="196"/>
      <c r="J361" s="14"/>
      <c r="K361" s="14"/>
      <c r="L361" s="192"/>
      <c r="M361" s="197"/>
      <c r="N361" s="198"/>
      <c r="O361" s="198"/>
      <c r="P361" s="198"/>
      <c r="Q361" s="198"/>
      <c r="R361" s="198"/>
      <c r="S361" s="198"/>
      <c r="T361" s="199"/>
      <c r="U361" s="14"/>
      <c r="V361" s="14"/>
      <c r="W361" s="14"/>
      <c r="X361" s="14"/>
      <c r="Y361" s="14"/>
      <c r="Z361" s="14"/>
      <c r="AA361" s="14"/>
      <c r="AB361" s="14"/>
      <c r="AC361" s="14"/>
      <c r="AD361" s="14"/>
      <c r="AE361" s="14"/>
      <c r="AT361" s="193" t="s">
        <v>144</v>
      </c>
      <c r="AU361" s="193" t="s">
        <v>79</v>
      </c>
      <c r="AV361" s="14" t="s">
        <v>79</v>
      </c>
      <c r="AW361" s="14" t="s">
        <v>4</v>
      </c>
      <c r="AX361" s="14" t="s">
        <v>15</v>
      </c>
      <c r="AY361" s="193" t="s">
        <v>129</v>
      </c>
    </row>
    <row r="362" s="2" customFormat="1" ht="24.15" customHeight="1">
      <c r="A362" s="39"/>
      <c r="B362" s="165"/>
      <c r="C362" s="200" t="s">
        <v>509</v>
      </c>
      <c r="D362" s="200" t="s">
        <v>147</v>
      </c>
      <c r="E362" s="201" t="s">
        <v>486</v>
      </c>
      <c r="F362" s="202" t="s">
        <v>487</v>
      </c>
      <c r="G362" s="203" t="s">
        <v>135</v>
      </c>
      <c r="H362" s="204">
        <v>123.16500000000001</v>
      </c>
      <c r="I362" s="205"/>
      <c r="J362" s="206">
        <f>ROUND(I362*H362,2)</f>
        <v>0</v>
      </c>
      <c r="K362" s="202" t="s">
        <v>136</v>
      </c>
      <c r="L362" s="207"/>
      <c r="M362" s="208" t="s">
        <v>3</v>
      </c>
      <c r="N362" s="209" t="s">
        <v>43</v>
      </c>
      <c r="O362" s="73"/>
      <c r="P362" s="175">
        <f>O362*H362</f>
        <v>0</v>
      </c>
      <c r="Q362" s="175">
        <v>0.0060000000000000001</v>
      </c>
      <c r="R362" s="175">
        <f>Q362*H362</f>
        <v>0.73899000000000004</v>
      </c>
      <c r="S362" s="175">
        <v>0</v>
      </c>
      <c r="T362" s="176">
        <f>S362*H362</f>
        <v>0</v>
      </c>
      <c r="U362" s="39"/>
      <c r="V362" s="39"/>
      <c r="W362" s="39"/>
      <c r="X362" s="39"/>
      <c r="Y362" s="39"/>
      <c r="Z362" s="39"/>
      <c r="AA362" s="39"/>
      <c r="AB362" s="39"/>
      <c r="AC362" s="39"/>
      <c r="AD362" s="39"/>
      <c r="AE362" s="39"/>
      <c r="AR362" s="177" t="s">
        <v>320</v>
      </c>
      <c r="AT362" s="177" t="s">
        <v>147</v>
      </c>
      <c r="AU362" s="177" t="s">
        <v>79</v>
      </c>
      <c r="AY362" s="20" t="s">
        <v>129</v>
      </c>
      <c r="BE362" s="178">
        <f>IF(N362="základní",J362,0)</f>
        <v>0</v>
      </c>
      <c r="BF362" s="178">
        <f>IF(N362="snížená",J362,0)</f>
        <v>0</v>
      </c>
      <c r="BG362" s="178">
        <f>IF(N362="zákl. přenesená",J362,0)</f>
        <v>0</v>
      </c>
      <c r="BH362" s="178">
        <f>IF(N362="sníž. přenesená",J362,0)</f>
        <v>0</v>
      </c>
      <c r="BI362" s="178">
        <f>IF(N362="nulová",J362,0)</f>
        <v>0</v>
      </c>
      <c r="BJ362" s="20" t="s">
        <v>79</v>
      </c>
      <c r="BK362" s="178">
        <f>ROUND(I362*H362,2)</f>
        <v>0</v>
      </c>
      <c r="BL362" s="20" t="s">
        <v>219</v>
      </c>
      <c r="BM362" s="177" t="s">
        <v>764</v>
      </c>
    </row>
    <row r="363" s="14" customFormat="1">
      <c r="A363" s="14"/>
      <c r="B363" s="192"/>
      <c r="C363" s="14"/>
      <c r="D363" s="185" t="s">
        <v>144</v>
      </c>
      <c r="E363" s="14"/>
      <c r="F363" s="194" t="s">
        <v>763</v>
      </c>
      <c r="G363" s="14"/>
      <c r="H363" s="195">
        <v>123.16500000000001</v>
      </c>
      <c r="I363" s="196"/>
      <c r="J363" s="14"/>
      <c r="K363" s="14"/>
      <c r="L363" s="192"/>
      <c r="M363" s="197"/>
      <c r="N363" s="198"/>
      <c r="O363" s="198"/>
      <c r="P363" s="198"/>
      <c r="Q363" s="198"/>
      <c r="R363" s="198"/>
      <c r="S363" s="198"/>
      <c r="T363" s="199"/>
      <c r="U363" s="14"/>
      <c r="V363" s="14"/>
      <c r="W363" s="14"/>
      <c r="X363" s="14"/>
      <c r="Y363" s="14"/>
      <c r="Z363" s="14"/>
      <c r="AA363" s="14"/>
      <c r="AB363" s="14"/>
      <c r="AC363" s="14"/>
      <c r="AD363" s="14"/>
      <c r="AE363" s="14"/>
      <c r="AT363" s="193" t="s">
        <v>144</v>
      </c>
      <c r="AU363" s="193" t="s">
        <v>79</v>
      </c>
      <c r="AV363" s="14" t="s">
        <v>79</v>
      </c>
      <c r="AW363" s="14" t="s">
        <v>4</v>
      </c>
      <c r="AX363" s="14" t="s">
        <v>15</v>
      </c>
      <c r="AY363" s="193" t="s">
        <v>129</v>
      </c>
    </row>
    <row r="364" s="2" customFormat="1" ht="33" customHeight="1">
      <c r="A364" s="39"/>
      <c r="B364" s="165"/>
      <c r="C364" s="166" t="s">
        <v>513</v>
      </c>
      <c r="D364" s="166" t="s">
        <v>132</v>
      </c>
      <c r="E364" s="167" t="s">
        <v>490</v>
      </c>
      <c r="F364" s="168" t="s">
        <v>491</v>
      </c>
      <c r="G364" s="169" t="s">
        <v>135</v>
      </c>
      <c r="H364" s="170">
        <v>7.7000000000000002</v>
      </c>
      <c r="I364" s="171"/>
      <c r="J364" s="172">
        <f>ROUND(I364*H364,2)</f>
        <v>0</v>
      </c>
      <c r="K364" s="168" t="s">
        <v>136</v>
      </c>
      <c r="L364" s="40"/>
      <c r="M364" s="173" t="s">
        <v>3</v>
      </c>
      <c r="N364" s="174" t="s">
        <v>43</v>
      </c>
      <c r="O364" s="73"/>
      <c r="P364" s="175">
        <f>O364*H364</f>
        <v>0</v>
      </c>
      <c r="Q364" s="175">
        <v>0.00058</v>
      </c>
      <c r="R364" s="175">
        <f>Q364*H364</f>
        <v>0.0044660000000000004</v>
      </c>
      <c r="S364" s="175">
        <v>0</v>
      </c>
      <c r="T364" s="176">
        <f>S364*H364</f>
        <v>0</v>
      </c>
      <c r="U364" s="39"/>
      <c r="V364" s="39"/>
      <c r="W364" s="39"/>
      <c r="X364" s="39"/>
      <c r="Y364" s="39"/>
      <c r="Z364" s="39"/>
      <c r="AA364" s="39"/>
      <c r="AB364" s="39"/>
      <c r="AC364" s="39"/>
      <c r="AD364" s="39"/>
      <c r="AE364" s="39"/>
      <c r="AR364" s="177" t="s">
        <v>219</v>
      </c>
      <c r="AT364" s="177" t="s">
        <v>132</v>
      </c>
      <c r="AU364" s="177" t="s">
        <v>79</v>
      </c>
      <c r="AY364" s="20" t="s">
        <v>129</v>
      </c>
      <c r="BE364" s="178">
        <f>IF(N364="základní",J364,0)</f>
        <v>0</v>
      </c>
      <c r="BF364" s="178">
        <f>IF(N364="snížená",J364,0)</f>
        <v>0</v>
      </c>
      <c r="BG364" s="178">
        <f>IF(N364="zákl. přenesená",J364,0)</f>
        <v>0</v>
      </c>
      <c r="BH364" s="178">
        <f>IF(N364="sníž. přenesená",J364,0)</f>
        <v>0</v>
      </c>
      <c r="BI364" s="178">
        <f>IF(N364="nulová",J364,0)</f>
        <v>0</v>
      </c>
      <c r="BJ364" s="20" t="s">
        <v>79</v>
      </c>
      <c r="BK364" s="178">
        <f>ROUND(I364*H364,2)</f>
        <v>0</v>
      </c>
      <c r="BL364" s="20" t="s">
        <v>219</v>
      </c>
      <c r="BM364" s="177" t="s">
        <v>765</v>
      </c>
    </row>
    <row r="365" s="2" customFormat="1">
      <c r="A365" s="39"/>
      <c r="B365" s="40"/>
      <c r="C365" s="39"/>
      <c r="D365" s="179" t="s">
        <v>138</v>
      </c>
      <c r="E365" s="39"/>
      <c r="F365" s="180" t="s">
        <v>493</v>
      </c>
      <c r="G365" s="39"/>
      <c r="H365" s="39"/>
      <c r="I365" s="181"/>
      <c r="J365" s="39"/>
      <c r="K365" s="39"/>
      <c r="L365" s="40"/>
      <c r="M365" s="182"/>
      <c r="N365" s="183"/>
      <c r="O365" s="73"/>
      <c r="P365" s="73"/>
      <c r="Q365" s="73"/>
      <c r="R365" s="73"/>
      <c r="S365" s="73"/>
      <c r="T365" s="74"/>
      <c r="U365" s="39"/>
      <c r="V365" s="39"/>
      <c r="W365" s="39"/>
      <c r="X365" s="39"/>
      <c r="Y365" s="39"/>
      <c r="Z365" s="39"/>
      <c r="AA365" s="39"/>
      <c r="AB365" s="39"/>
      <c r="AC365" s="39"/>
      <c r="AD365" s="39"/>
      <c r="AE365" s="39"/>
      <c r="AT365" s="20" t="s">
        <v>138</v>
      </c>
      <c r="AU365" s="20" t="s">
        <v>79</v>
      </c>
    </row>
    <row r="366" s="13" customFormat="1">
      <c r="A366" s="13"/>
      <c r="B366" s="184"/>
      <c r="C366" s="13"/>
      <c r="D366" s="185" t="s">
        <v>144</v>
      </c>
      <c r="E366" s="186" t="s">
        <v>3</v>
      </c>
      <c r="F366" s="187" t="s">
        <v>314</v>
      </c>
      <c r="G366" s="13"/>
      <c r="H366" s="186" t="s">
        <v>3</v>
      </c>
      <c r="I366" s="188"/>
      <c r="J366" s="13"/>
      <c r="K366" s="13"/>
      <c r="L366" s="184"/>
      <c r="M366" s="189"/>
      <c r="N366" s="190"/>
      <c r="O366" s="190"/>
      <c r="P366" s="190"/>
      <c r="Q366" s="190"/>
      <c r="R366" s="190"/>
      <c r="S366" s="190"/>
      <c r="T366" s="191"/>
      <c r="U366" s="13"/>
      <c r="V366" s="13"/>
      <c r="W366" s="13"/>
      <c r="X366" s="13"/>
      <c r="Y366" s="13"/>
      <c r="Z366" s="13"/>
      <c r="AA366" s="13"/>
      <c r="AB366" s="13"/>
      <c r="AC366" s="13"/>
      <c r="AD366" s="13"/>
      <c r="AE366" s="13"/>
      <c r="AT366" s="186" t="s">
        <v>144</v>
      </c>
      <c r="AU366" s="186" t="s">
        <v>79</v>
      </c>
      <c r="AV366" s="13" t="s">
        <v>15</v>
      </c>
      <c r="AW366" s="13" t="s">
        <v>33</v>
      </c>
      <c r="AX366" s="13" t="s">
        <v>71</v>
      </c>
      <c r="AY366" s="186" t="s">
        <v>129</v>
      </c>
    </row>
    <row r="367" s="14" customFormat="1">
      <c r="A367" s="14"/>
      <c r="B367" s="192"/>
      <c r="C367" s="14"/>
      <c r="D367" s="185" t="s">
        <v>144</v>
      </c>
      <c r="E367" s="193" t="s">
        <v>3</v>
      </c>
      <c r="F367" s="194" t="s">
        <v>315</v>
      </c>
      <c r="G367" s="14"/>
      <c r="H367" s="195">
        <v>1.7</v>
      </c>
      <c r="I367" s="196"/>
      <c r="J367" s="14"/>
      <c r="K367" s="14"/>
      <c r="L367" s="192"/>
      <c r="M367" s="197"/>
      <c r="N367" s="198"/>
      <c r="O367" s="198"/>
      <c r="P367" s="198"/>
      <c r="Q367" s="198"/>
      <c r="R367" s="198"/>
      <c r="S367" s="198"/>
      <c r="T367" s="199"/>
      <c r="U367" s="14"/>
      <c r="V367" s="14"/>
      <c r="W367" s="14"/>
      <c r="X367" s="14"/>
      <c r="Y367" s="14"/>
      <c r="Z367" s="14"/>
      <c r="AA367" s="14"/>
      <c r="AB367" s="14"/>
      <c r="AC367" s="14"/>
      <c r="AD367" s="14"/>
      <c r="AE367" s="14"/>
      <c r="AT367" s="193" t="s">
        <v>144</v>
      </c>
      <c r="AU367" s="193" t="s">
        <v>79</v>
      </c>
      <c r="AV367" s="14" t="s">
        <v>79</v>
      </c>
      <c r="AW367" s="14" t="s">
        <v>33</v>
      </c>
      <c r="AX367" s="14" t="s">
        <v>71</v>
      </c>
      <c r="AY367" s="193" t="s">
        <v>129</v>
      </c>
    </row>
    <row r="368" s="13" customFormat="1">
      <c r="A368" s="13"/>
      <c r="B368" s="184"/>
      <c r="C368" s="13"/>
      <c r="D368" s="185" t="s">
        <v>144</v>
      </c>
      <c r="E368" s="186" t="s">
        <v>3</v>
      </c>
      <c r="F368" s="187" t="s">
        <v>317</v>
      </c>
      <c r="G368" s="13"/>
      <c r="H368" s="186" t="s">
        <v>3</v>
      </c>
      <c r="I368" s="188"/>
      <c r="J368" s="13"/>
      <c r="K368" s="13"/>
      <c r="L368" s="184"/>
      <c r="M368" s="189"/>
      <c r="N368" s="190"/>
      <c r="O368" s="190"/>
      <c r="P368" s="190"/>
      <c r="Q368" s="190"/>
      <c r="R368" s="190"/>
      <c r="S368" s="190"/>
      <c r="T368" s="191"/>
      <c r="U368" s="13"/>
      <c r="V368" s="13"/>
      <c r="W368" s="13"/>
      <c r="X368" s="13"/>
      <c r="Y368" s="13"/>
      <c r="Z368" s="13"/>
      <c r="AA368" s="13"/>
      <c r="AB368" s="13"/>
      <c r="AC368" s="13"/>
      <c r="AD368" s="13"/>
      <c r="AE368" s="13"/>
      <c r="AT368" s="186" t="s">
        <v>144</v>
      </c>
      <c r="AU368" s="186" t="s">
        <v>79</v>
      </c>
      <c r="AV368" s="13" t="s">
        <v>15</v>
      </c>
      <c r="AW368" s="13" t="s">
        <v>33</v>
      </c>
      <c r="AX368" s="13" t="s">
        <v>71</v>
      </c>
      <c r="AY368" s="186" t="s">
        <v>129</v>
      </c>
    </row>
    <row r="369" s="14" customFormat="1">
      <c r="A369" s="14"/>
      <c r="B369" s="192"/>
      <c r="C369" s="14"/>
      <c r="D369" s="185" t="s">
        <v>144</v>
      </c>
      <c r="E369" s="193" t="s">
        <v>3</v>
      </c>
      <c r="F369" s="194" t="s">
        <v>318</v>
      </c>
      <c r="G369" s="14"/>
      <c r="H369" s="195">
        <v>6</v>
      </c>
      <c r="I369" s="196"/>
      <c r="J369" s="14"/>
      <c r="K369" s="14"/>
      <c r="L369" s="192"/>
      <c r="M369" s="197"/>
      <c r="N369" s="198"/>
      <c r="O369" s="198"/>
      <c r="P369" s="198"/>
      <c r="Q369" s="198"/>
      <c r="R369" s="198"/>
      <c r="S369" s="198"/>
      <c r="T369" s="199"/>
      <c r="U369" s="14"/>
      <c r="V369" s="14"/>
      <c r="W369" s="14"/>
      <c r="X369" s="14"/>
      <c r="Y369" s="14"/>
      <c r="Z369" s="14"/>
      <c r="AA369" s="14"/>
      <c r="AB369" s="14"/>
      <c r="AC369" s="14"/>
      <c r="AD369" s="14"/>
      <c r="AE369" s="14"/>
      <c r="AT369" s="193" t="s">
        <v>144</v>
      </c>
      <c r="AU369" s="193" t="s">
        <v>79</v>
      </c>
      <c r="AV369" s="14" t="s">
        <v>79</v>
      </c>
      <c r="AW369" s="14" t="s">
        <v>33</v>
      </c>
      <c r="AX369" s="14" t="s">
        <v>71</v>
      </c>
      <c r="AY369" s="193" t="s">
        <v>129</v>
      </c>
    </row>
    <row r="370" s="15" customFormat="1">
      <c r="A370" s="15"/>
      <c r="B370" s="210"/>
      <c r="C370" s="15"/>
      <c r="D370" s="185" t="s">
        <v>144</v>
      </c>
      <c r="E370" s="211" t="s">
        <v>3</v>
      </c>
      <c r="F370" s="212" t="s">
        <v>319</v>
      </c>
      <c r="G370" s="15"/>
      <c r="H370" s="213">
        <v>7.7000000000000002</v>
      </c>
      <c r="I370" s="214"/>
      <c r="J370" s="15"/>
      <c r="K370" s="15"/>
      <c r="L370" s="210"/>
      <c r="M370" s="215"/>
      <c r="N370" s="216"/>
      <c r="O370" s="216"/>
      <c r="P370" s="216"/>
      <c r="Q370" s="216"/>
      <c r="R370" s="216"/>
      <c r="S370" s="216"/>
      <c r="T370" s="217"/>
      <c r="U370" s="15"/>
      <c r="V370" s="15"/>
      <c r="W370" s="15"/>
      <c r="X370" s="15"/>
      <c r="Y370" s="15"/>
      <c r="Z370" s="15"/>
      <c r="AA370" s="15"/>
      <c r="AB370" s="15"/>
      <c r="AC370" s="15"/>
      <c r="AD370" s="15"/>
      <c r="AE370" s="15"/>
      <c r="AT370" s="211" t="s">
        <v>144</v>
      </c>
      <c r="AU370" s="211" t="s">
        <v>79</v>
      </c>
      <c r="AV370" s="15" t="s">
        <v>85</v>
      </c>
      <c r="AW370" s="15" t="s">
        <v>33</v>
      </c>
      <c r="AX370" s="15" t="s">
        <v>15</v>
      </c>
      <c r="AY370" s="211" t="s">
        <v>129</v>
      </c>
    </row>
    <row r="371" s="2" customFormat="1" ht="16.5" customHeight="1">
      <c r="A371" s="39"/>
      <c r="B371" s="165"/>
      <c r="C371" s="200" t="s">
        <v>520</v>
      </c>
      <c r="D371" s="200" t="s">
        <v>147</v>
      </c>
      <c r="E371" s="201" t="s">
        <v>495</v>
      </c>
      <c r="F371" s="202" t="s">
        <v>496</v>
      </c>
      <c r="G371" s="203" t="s">
        <v>497</v>
      </c>
      <c r="H371" s="204">
        <v>0.629</v>
      </c>
      <c r="I371" s="205"/>
      <c r="J371" s="206">
        <f>ROUND(I371*H371,2)</f>
        <v>0</v>
      </c>
      <c r="K371" s="202" t="s">
        <v>136</v>
      </c>
      <c r="L371" s="207"/>
      <c r="M371" s="208" t="s">
        <v>3</v>
      </c>
      <c r="N371" s="209" t="s">
        <v>43</v>
      </c>
      <c r="O371" s="73"/>
      <c r="P371" s="175">
        <f>O371*H371</f>
        <v>0</v>
      </c>
      <c r="Q371" s="175">
        <v>0.025000000000000001</v>
      </c>
      <c r="R371" s="175">
        <f>Q371*H371</f>
        <v>0.015724999999999999</v>
      </c>
      <c r="S371" s="175">
        <v>0</v>
      </c>
      <c r="T371" s="176">
        <f>S371*H371</f>
        <v>0</v>
      </c>
      <c r="U371" s="39"/>
      <c r="V371" s="39"/>
      <c r="W371" s="39"/>
      <c r="X371" s="39"/>
      <c r="Y371" s="39"/>
      <c r="Z371" s="39"/>
      <c r="AA371" s="39"/>
      <c r="AB371" s="39"/>
      <c r="AC371" s="39"/>
      <c r="AD371" s="39"/>
      <c r="AE371" s="39"/>
      <c r="AR371" s="177" t="s">
        <v>320</v>
      </c>
      <c r="AT371" s="177" t="s">
        <v>147</v>
      </c>
      <c r="AU371" s="177" t="s">
        <v>79</v>
      </c>
      <c r="AY371" s="20" t="s">
        <v>129</v>
      </c>
      <c r="BE371" s="178">
        <f>IF(N371="základní",J371,0)</f>
        <v>0</v>
      </c>
      <c r="BF371" s="178">
        <f>IF(N371="snížená",J371,0)</f>
        <v>0</v>
      </c>
      <c r="BG371" s="178">
        <f>IF(N371="zákl. přenesená",J371,0)</f>
        <v>0</v>
      </c>
      <c r="BH371" s="178">
        <f>IF(N371="sníž. přenesená",J371,0)</f>
        <v>0</v>
      </c>
      <c r="BI371" s="178">
        <f>IF(N371="nulová",J371,0)</f>
        <v>0</v>
      </c>
      <c r="BJ371" s="20" t="s">
        <v>79</v>
      </c>
      <c r="BK371" s="178">
        <f>ROUND(I371*H371,2)</f>
        <v>0</v>
      </c>
      <c r="BL371" s="20" t="s">
        <v>219</v>
      </c>
      <c r="BM371" s="177" t="s">
        <v>766</v>
      </c>
    </row>
    <row r="372" s="13" customFormat="1">
      <c r="A372" s="13"/>
      <c r="B372" s="184"/>
      <c r="C372" s="13"/>
      <c r="D372" s="185" t="s">
        <v>144</v>
      </c>
      <c r="E372" s="186" t="s">
        <v>3</v>
      </c>
      <c r="F372" s="187" t="s">
        <v>314</v>
      </c>
      <c r="G372" s="13"/>
      <c r="H372" s="186" t="s">
        <v>3</v>
      </c>
      <c r="I372" s="188"/>
      <c r="J372" s="13"/>
      <c r="K372" s="13"/>
      <c r="L372" s="184"/>
      <c r="M372" s="189"/>
      <c r="N372" s="190"/>
      <c r="O372" s="190"/>
      <c r="P372" s="190"/>
      <c r="Q372" s="190"/>
      <c r="R372" s="190"/>
      <c r="S372" s="190"/>
      <c r="T372" s="191"/>
      <c r="U372" s="13"/>
      <c r="V372" s="13"/>
      <c r="W372" s="13"/>
      <c r="X372" s="13"/>
      <c r="Y372" s="13"/>
      <c r="Z372" s="13"/>
      <c r="AA372" s="13"/>
      <c r="AB372" s="13"/>
      <c r="AC372" s="13"/>
      <c r="AD372" s="13"/>
      <c r="AE372" s="13"/>
      <c r="AT372" s="186" t="s">
        <v>144</v>
      </c>
      <c r="AU372" s="186" t="s">
        <v>79</v>
      </c>
      <c r="AV372" s="13" t="s">
        <v>15</v>
      </c>
      <c r="AW372" s="13" t="s">
        <v>33</v>
      </c>
      <c r="AX372" s="13" t="s">
        <v>71</v>
      </c>
      <c r="AY372" s="186" t="s">
        <v>129</v>
      </c>
    </row>
    <row r="373" s="14" customFormat="1">
      <c r="A373" s="14"/>
      <c r="B373" s="192"/>
      <c r="C373" s="14"/>
      <c r="D373" s="185" t="s">
        <v>144</v>
      </c>
      <c r="E373" s="193" t="s">
        <v>3</v>
      </c>
      <c r="F373" s="194" t="s">
        <v>499</v>
      </c>
      <c r="G373" s="14"/>
      <c r="H373" s="195">
        <v>0.119</v>
      </c>
      <c r="I373" s="196"/>
      <c r="J373" s="14"/>
      <c r="K373" s="14"/>
      <c r="L373" s="192"/>
      <c r="M373" s="197"/>
      <c r="N373" s="198"/>
      <c r="O373" s="198"/>
      <c r="P373" s="198"/>
      <c r="Q373" s="198"/>
      <c r="R373" s="198"/>
      <c r="S373" s="198"/>
      <c r="T373" s="199"/>
      <c r="U373" s="14"/>
      <c r="V373" s="14"/>
      <c r="W373" s="14"/>
      <c r="X373" s="14"/>
      <c r="Y373" s="14"/>
      <c r="Z373" s="14"/>
      <c r="AA373" s="14"/>
      <c r="AB373" s="14"/>
      <c r="AC373" s="14"/>
      <c r="AD373" s="14"/>
      <c r="AE373" s="14"/>
      <c r="AT373" s="193" t="s">
        <v>144</v>
      </c>
      <c r="AU373" s="193" t="s">
        <v>79</v>
      </c>
      <c r="AV373" s="14" t="s">
        <v>79</v>
      </c>
      <c r="AW373" s="14" t="s">
        <v>33</v>
      </c>
      <c r="AX373" s="14" t="s">
        <v>71</v>
      </c>
      <c r="AY373" s="193" t="s">
        <v>129</v>
      </c>
    </row>
    <row r="374" s="13" customFormat="1">
      <c r="A374" s="13"/>
      <c r="B374" s="184"/>
      <c r="C374" s="13"/>
      <c r="D374" s="185" t="s">
        <v>144</v>
      </c>
      <c r="E374" s="186" t="s">
        <v>3</v>
      </c>
      <c r="F374" s="187" t="s">
        <v>317</v>
      </c>
      <c r="G374" s="13"/>
      <c r="H374" s="186" t="s">
        <v>3</v>
      </c>
      <c r="I374" s="188"/>
      <c r="J374" s="13"/>
      <c r="K374" s="13"/>
      <c r="L374" s="184"/>
      <c r="M374" s="189"/>
      <c r="N374" s="190"/>
      <c r="O374" s="190"/>
      <c r="P374" s="190"/>
      <c r="Q374" s="190"/>
      <c r="R374" s="190"/>
      <c r="S374" s="190"/>
      <c r="T374" s="191"/>
      <c r="U374" s="13"/>
      <c r="V374" s="13"/>
      <c r="W374" s="13"/>
      <c r="X374" s="13"/>
      <c r="Y374" s="13"/>
      <c r="Z374" s="13"/>
      <c r="AA374" s="13"/>
      <c r="AB374" s="13"/>
      <c r="AC374" s="13"/>
      <c r="AD374" s="13"/>
      <c r="AE374" s="13"/>
      <c r="AT374" s="186" t="s">
        <v>144</v>
      </c>
      <c r="AU374" s="186" t="s">
        <v>79</v>
      </c>
      <c r="AV374" s="13" t="s">
        <v>15</v>
      </c>
      <c r="AW374" s="13" t="s">
        <v>33</v>
      </c>
      <c r="AX374" s="13" t="s">
        <v>71</v>
      </c>
      <c r="AY374" s="186" t="s">
        <v>129</v>
      </c>
    </row>
    <row r="375" s="14" customFormat="1">
      <c r="A375" s="14"/>
      <c r="B375" s="192"/>
      <c r="C375" s="14"/>
      <c r="D375" s="185" t="s">
        <v>144</v>
      </c>
      <c r="E375" s="193" t="s">
        <v>3</v>
      </c>
      <c r="F375" s="194" t="s">
        <v>500</v>
      </c>
      <c r="G375" s="14"/>
      <c r="H375" s="195">
        <v>0.47999999999999998</v>
      </c>
      <c r="I375" s="196"/>
      <c r="J375" s="14"/>
      <c r="K375" s="14"/>
      <c r="L375" s="192"/>
      <c r="M375" s="197"/>
      <c r="N375" s="198"/>
      <c r="O375" s="198"/>
      <c r="P375" s="198"/>
      <c r="Q375" s="198"/>
      <c r="R375" s="198"/>
      <c r="S375" s="198"/>
      <c r="T375" s="199"/>
      <c r="U375" s="14"/>
      <c r="V375" s="14"/>
      <c r="W375" s="14"/>
      <c r="X375" s="14"/>
      <c r="Y375" s="14"/>
      <c r="Z375" s="14"/>
      <c r="AA375" s="14"/>
      <c r="AB375" s="14"/>
      <c r="AC375" s="14"/>
      <c r="AD375" s="14"/>
      <c r="AE375" s="14"/>
      <c r="AT375" s="193" t="s">
        <v>144</v>
      </c>
      <c r="AU375" s="193" t="s">
        <v>79</v>
      </c>
      <c r="AV375" s="14" t="s">
        <v>79</v>
      </c>
      <c r="AW375" s="14" t="s">
        <v>33</v>
      </c>
      <c r="AX375" s="14" t="s">
        <v>71</v>
      </c>
      <c r="AY375" s="193" t="s">
        <v>129</v>
      </c>
    </row>
    <row r="376" s="15" customFormat="1">
      <c r="A376" s="15"/>
      <c r="B376" s="210"/>
      <c r="C376" s="15"/>
      <c r="D376" s="185" t="s">
        <v>144</v>
      </c>
      <c r="E376" s="211" t="s">
        <v>3</v>
      </c>
      <c r="F376" s="212" t="s">
        <v>319</v>
      </c>
      <c r="G376" s="15"/>
      <c r="H376" s="213">
        <v>0.59899999999999998</v>
      </c>
      <c r="I376" s="214"/>
      <c r="J376" s="15"/>
      <c r="K376" s="15"/>
      <c r="L376" s="210"/>
      <c r="M376" s="215"/>
      <c r="N376" s="216"/>
      <c r="O376" s="216"/>
      <c r="P376" s="216"/>
      <c r="Q376" s="216"/>
      <c r="R376" s="216"/>
      <c r="S376" s="216"/>
      <c r="T376" s="217"/>
      <c r="U376" s="15"/>
      <c r="V376" s="15"/>
      <c r="W376" s="15"/>
      <c r="X376" s="15"/>
      <c r="Y376" s="15"/>
      <c r="Z376" s="15"/>
      <c r="AA376" s="15"/>
      <c r="AB376" s="15"/>
      <c r="AC376" s="15"/>
      <c r="AD376" s="15"/>
      <c r="AE376" s="15"/>
      <c r="AT376" s="211" t="s">
        <v>144</v>
      </c>
      <c r="AU376" s="211" t="s">
        <v>79</v>
      </c>
      <c r="AV376" s="15" t="s">
        <v>85</v>
      </c>
      <c r="AW376" s="15" t="s">
        <v>33</v>
      </c>
      <c r="AX376" s="15" t="s">
        <v>15</v>
      </c>
      <c r="AY376" s="211" t="s">
        <v>129</v>
      </c>
    </row>
    <row r="377" s="14" customFormat="1">
      <c r="A377" s="14"/>
      <c r="B377" s="192"/>
      <c r="C377" s="14"/>
      <c r="D377" s="185" t="s">
        <v>144</v>
      </c>
      <c r="E377" s="14"/>
      <c r="F377" s="194" t="s">
        <v>501</v>
      </c>
      <c r="G377" s="14"/>
      <c r="H377" s="195">
        <v>0.629</v>
      </c>
      <c r="I377" s="196"/>
      <c r="J377" s="14"/>
      <c r="K377" s="14"/>
      <c r="L377" s="192"/>
      <c r="M377" s="197"/>
      <c r="N377" s="198"/>
      <c r="O377" s="198"/>
      <c r="P377" s="198"/>
      <c r="Q377" s="198"/>
      <c r="R377" s="198"/>
      <c r="S377" s="198"/>
      <c r="T377" s="199"/>
      <c r="U377" s="14"/>
      <c r="V377" s="14"/>
      <c r="W377" s="14"/>
      <c r="X377" s="14"/>
      <c r="Y377" s="14"/>
      <c r="Z377" s="14"/>
      <c r="AA377" s="14"/>
      <c r="AB377" s="14"/>
      <c r="AC377" s="14"/>
      <c r="AD377" s="14"/>
      <c r="AE377" s="14"/>
      <c r="AT377" s="193" t="s">
        <v>144</v>
      </c>
      <c r="AU377" s="193" t="s">
        <v>79</v>
      </c>
      <c r="AV377" s="14" t="s">
        <v>79</v>
      </c>
      <c r="AW377" s="14" t="s">
        <v>4</v>
      </c>
      <c r="AX377" s="14" t="s">
        <v>15</v>
      </c>
      <c r="AY377" s="193" t="s">
        <v>129</v>
      </c>
    </row>
    <row r="378" s="2" customFormat="1" ht="37.8" customHeight="1">
      <c r="A378" s="39"/>
      <c r="B378" s="165"/>
      <c r="C378" s="166" t="s">
        <v>525</v>
      </c>
      <c r="D378" s="166" t="s">
        <v>132</v>
      </c>
      <c r="E378" s="167" t="s">
        <v>503</v>
      </c>
      <c r="F378" s="168" t="s">
        <v>504</v>
      </c>
      <c r="G378" s="169" t="s">
        <v>505</v>
      </c>
      <c r="H378" s="170">
        <v>19</v>
      </c>
      <c r="I378" s="171"/>
      <c r="J378" s="172">
        <f>ROUND(I378*H378,2)</f>
        <v>0</v>
      </c>
      <c r="K378" s="168" t="s">
        <v>136</v>
      </c>
      <c r="L378" s="40"/>
      <c r="M378" s="173" t="s">
        <v>3</v>
      </c>
      <c r="N378" s="174" t="s">
        <v>43</v>
      </c>
      <c r="O378" s="73"/>
      <c r="P378" s="175">
        <f>O378*H378</f>
        <v>0</v>
      </c>
      <c r="Q378" s="175">
        <v>0.00010000000000000001</v>
      </c>
      <c r="R378" s="175">
        <f>Q378*H378</f>
        <v>0.0019</v>
      </c>
      <c r="S378" s="175">
        <v>0</v>
      </c>
      <c r="T378" s="176">
        <f>S378*H378</f>
        <v>0</v>
      </c>
      <c r="U378" s="39"/>
      <c r="V378" s="39"/>
      <c r="W378" s="39"/>
      <c r="X378" s="39"/>
      <c r="Y378" s="39"/>
      <c r="Z378" s="39"/>
      <c r="AA378" s="39"/>
      <c r="AB378" s="39"/>
      <c r="AC378" s="39"/>
      <c r="AD378" s="39"/>
      <c r="AE378" s="39"/>
      <c r="AR378" s="177" t="s">
        <v>219</v>
      </c>
      <c r="AT378" s="177" t="s">
        <v>132</v>
      </c>
      <c r="AU378" s="177" t="s">
        <v>79</v>
      </c>
      <c r="AY378" s="20" t="s">
        <v>129</v>
      </c>
      <c r="BE378" s="178">
        <f>IF(N378="základní",J378,0)</f>
        <v>0</v>
      </c>
      <c r="BF378" s="178">
        <f>IF(N378="snížená",J378,0)</f>
        <v>0</v>
      </c>
      <c r="BG378" s="178">
        <f>IF(N378="zákl. přenesená",J378,0)</f>
        <v>0</v>
      </c>
      <c r="BH378" s="178">
        <f>IF(N378="sníž. přenesená",J378,0)</f>
        <v>0</v>
      </c>
      <c r="BI378" s="178">
        <f>IF(N378="nulová",J378,0)</f>
        <v>0</v>
      </c>
      <c r="BJ378" s="20" t="s">
        <v>79</v>
      </c>
      <c r="BK378" s="178">
        <f>ROUND(I378*H378,2)</f>
        <v>0</v>
      </c>
      <c r="BL378" s="20" t="s">
        <v>219</v>
      </c>
      <c r="BM378" s="177" t="s">
        <v>767</v>
      </c>
    </row>
    <row r="379" s="2" customFormat="1">
      <c r="A379" s="39"/>
      <c r="B379" s="40"/>
      <c r="C379" s="39"/>
      <c r="D379" s="179" t="s">
        <v>138</v>
      </c>
      <c r="E379" s="39"/>
      <c r="F379" s="180" t="s">
        <v>507</v>
      </c>
      <c r="G379" s="39"/>
      <c r="H379" s="39"/>
      <c r="I379" s="181"/>
      <c r="J379" s="39"/>
      <c r="K379" s="39"/>
      <c r="L379" s="40"/>
      <c r="M379" s="182"/>
      <c r="N379" s="183"/>
      <c r="O379" s="73"/>
      <c r="P379" s="73"/>
      <c r="Q379" s="73"/>
      <c r="R379" s="73"/>
      <c r="S379" s="73"/>
      <c r="T379" s="74"/>
      <c r="U379" s="39"/>
      <c r="V379" s="39"/>
      <c r="W379" s="39"/>
      <c r="X379" s="39"/>
      <c r="Y379" s="39"/>
      <c r="Z379" s="39"/>
      <c r="AA379" s="39"/>
      <c r="AB379" s="39"/>
      <c r="AC379" s="39"/>
      <c r="AD379" s="39"/>
      <c r="AE379" s="39"/>
      <c r="AT379" s="20" t="s">
        <v>138</v>
      </c>
      <c r="AU379" s="20" t="s">
        <v>79</v>
      </c>
    </row>
    <row r="380" s="13" customFormat="1">
      <c r="A380" s="13"/>
      <c r="B380" s="184"/>
      <c r="C380" s="13"/>
      <c r="D380" s="185" t="s">
        <v>144</v>
      </c>
      <c r="E380" s="186" t="s">
        <v>3</v>
      </c>
      <c r="F380" s="187" t="s">
        <v>312</v>
      </c>
      <c r="G380" s="13"/>
      <c r="H380" s="186" t="s">
        <v>3</v>
      </c>
      <c r="I380" s="188"/>
      <c r="J380" s="13"/>
      <c r="K380" s="13"/>
      <c r="L380" s="184"/>
      <c r="M380" s="189"/>
      <c r="N380" s="190"/>
      <c r="O380" s="190"/>
      <c r="P380" s="190"/>
      <c r="Q380" s="190"/>
      <c r="R380" s="190"/>
      <c r="S380" s="190"/>
      <c r="T380" s="191"/>
      <c r="U380" s="13"/>
      <c r="V380" s="13"/>
      <c r="W380" s="13"/>
      <c r="X380" s="13"/>
      <c r="Y380" s="13"/>
      <c r="Z380" s="13"/>
      <c r="AA380" s="13"/>
      <c r="AB380" s="13"/>
      <c r="AC380" s="13"/>
      <c r="AD380" s="13"/>
      <c r="AE380" s="13"/>
      <c r="AT380" s="186" t="s">
        <v>144</v>
      </c>
      <c r="AU380" s="186" t="s">
        <v>79</v>
      </c>
      <c r="AV380" s="13" t="s">
        <v>15</v>
      </c>
      <c r="AW380" s="13" t="s">
        <v>33</v>
      </c>
      <c r="AX380" s="13" t="s">
        <v>71</v>
      </c>
      <c r="AY380" s="186" t="s">
        <v>129</v>
      </c>
    </row>
    <row r="381" s="14" customFormat="1">
      <c r="A381" s="14"/>
      <c r="B381" s="192"/>
      <c r="C381" s="14"/>
      <c r="D381" s="185" t="s">
        <v>144</v>
      </c>
      <c r="E381" s="193" t="s">
        <v>3</v>
      </c>
      <c r="F381" s="194" t="s">
        <v>508</v>
      </c>
      <c r="G381" s="14"/>
      <c r="H381" s="195">
        <v>19</v>
      </c>
      <c r="I381" s="196"/>
      <c r="J381" s="14"/>
      <c r="K381" s="14"/>
      <c r="L381" s="192"/>
      <c r="M381" s="197"/>
      <c r="N381" s="198"/>
      <c r="O381" s="198"/>
      <c r="P381" s="198"/>
      <c r="Q381" s="198"/>
      <c r="R381" s="198"/>
      <c r="S381" s="198"/>
      <c r="T381" s="199"/>
      <c r="U381" s="14"/>
      <c r="V381" s="14"/>
      <c r="W381" s="14"/>
      <c r="X381" s="14"/>
      <c r="Y381" s="14"/>
      <c r="Z381" s="14"/>
      <c r="AA381" s="14"/>
      <c r="AB381" s="14"/>
      <c r="AC381" s="14"/>
      <c r="AD381" s="14"/>
      <c r="AE381" s="14"/>
      <c r="AT381" s="193" t="s">
        <v>144</v>
      </c>
      <c r="AU381" s="193" t="s">
        <v>79</v>
      </c>
      <c r="AV381" s="14" t="s">
        <v>79</v>
      </c>
      <c r="AW381" s="14" t="s">
        <v>33</v>
      </c>
      <c r="AX381" s="14" t="s">
        <v>15</v>
      </c>
      <c r="AY381" s="193" t="s">
        <v>129</v>
      </c>
    </row>
    <row r="382" s="2" customFormat="1" ht="16.5" customHeight="1">
      <c r="A382" s="39"/>
      <c r="B382" s="165"/>
      <c r="C382" s="200" t="s">
        <v>529</v>
      </c>
      <c r="D382" s="200" t="s">
        <v>147</v>
      </c>
      <c r="E382" s="201" t="s">
        <v>495</v>
      </c>
      <c r="F382" s="202" t="s">
        <v>496</v>
      </c>
      <c r="G382" s="203" t="s">
        <v>497</v>
      </c>
      <c r="H382" s="204">
        <v>0.499</v>
      </c>
      <c r="I382" s="205"/>
      <c r="J382" s="206">
        <f>ROUND(I382*H382,2)</f>
        <v>0</v>
      </c>
      <c r="K382" s="202" t="s">
        <v>136</v>
      </c>
      <c r="L382" s="207"/>
      <c r="M382" s="208" t="s">
        <v>3</v>
      </c>
      <c r="N382" s="209" t="s">
        <v>43</v>
      </c>
      <c r="O382" s="73"/>
      <c r="P382" s="175">
        <f>O382*H382</f>
        <v>0</v>
      </c>
      <c r="Q382" s="175">
        <v>0.025000000000000001</v>
      </c>
      <c r="R382" s="175">
        <f>Q382*H382</f>
        <v>0.012475</v>
      </c>
      <c r="S382" s="175">
        <v>0</v>
      </c>
      <c r="T382" s="176">
        <f>S382*H382</f>
        <v>0</v>
      </c>
      <c r="U382" s="39"/>
      <c r="V382" s="39"/>
      <c r="W382" s="39"/>
      <c r="X382" s="39"/>
      <c r="Y382" s="39"/>
      <c r="Z382" s="39"/>
      <c r="AA382" s="39"/>
      <c r="AB382" s="39"/>
      <c r="AC382" s="39"/>
      <c r="AD382" s="39"/>
      <c r="AE382" s="39"/>
      <c r="AR382" s="177" t="s">
        <v>320</v>
      </c>
      <c r="AT382" s="177" t="s">
        <v>147</v>
      </c>
      <c r="AU382" s="177" t="s">
        <v>79</v>
      </c>
      <c r="AY382" s="20" t="s">
        <v>129</v>
      </c>
      <c r="BE382" s="178">
        <f>IF(N382="základní",J382,0)</f>
        <v>0</v>
      </c>
      <c r="BF382" s="178">
        <f>IF(N382="snížená",J382,0)</f>
        <v>0</v>
      </c>
      <c r="BG382" s="178">
        <f>IF(N382="zákl. přenesená",J382,0)</f>
        <v>0</v>
      </c>
      <c r="BH382" s="178">
        <f>IF(N382="sníž. přenesená",J382,0)</f>
        <v>0</v>
      </c>
      <c r="BI382" s="178">
        <f>IF(N382="nulová",J382,0)</f>
        <v>0</v>
      </c>
      <c r="BJ382" s="20" t="s">
        <v>79</v>
      </c>
      <c r="BK382" s="178">
        <f>ROUND(I382*H382,2)</f>
        <v>0</v>
      </c>
      <c r="BL382" s="20" t="s">
        <v>219</v>
      </c>
      <c r="BM382" s="177" t="s">
        <v>768</v>
      </c>
    </row>
    <row r="383" s="14" customFormat="1">
      <c r="A383" s="14"/>
      <c r="B383" s="192"/>
      <c r="C383" s="14"/>
      <c r="D383" s="185" t="s">
        <v>144</v>
      </c>
      <c r="E383" s="193" t="s">
        <v>3</v>
      </c>
      <c r="F383" s="194" t="s">
        <v>511</v>
      </c>
      <c r="G383" s="14"/>
      <c r="H383" s="195">
        <v>0.47499999999999998</v>
      </c>
      <c r="I383" s="196"/>
      <c r="J383" s="14"/>
      <c r="K383" s="14"/>
      <c r="L383" s="192"/>
      <c r="M383" s="197"/>
      <c r="N383" s="198"/>
      <c r="O383" s="198"/>
      <c r="P383" s="198"/>
      <c r="Q383" s="198"/>
      <c r="R383" s="198"/>
      <c r="S383" s="198"/>
      <c r="T383" s="199"/>
      <c r="U383" s="14"/>
      <c r="V383" s="14"/>
      <c r="W383" s="14"/>
      <c r="X383" s="14"/>
      <c r="Y383" s="14"/>
      <c r="Z383" s="14"/>
      <c r="AA383" s="14"/>
      <c r="AB383" s="14"/>
      <c r="AC383" s="14"/>
      <c r="AD383" s="14"/>
      <c r="AE383" s="14"/>
      <c r="AT383" s="193" t="s">
        <v>144</v>
      </c>
      <c r="AU383" s="193" t="s">
        <v>79</v>
      </c>
      <c r="AV383" s="14" t="s">
        <v>79</v>
      </c>
      <c r="AW383" s="14" t="s">
        <v>33</v>
      </c>
      <c r="AX383" s="14" t="s">
        <v>15</v>
      </c>
      <c r="AY383" s="193" t="s">
        <v>129</v>
      </c>
    </row>
    <row r="384" s="14" customFormat="1">
      <c r="A384" s="14"/>
      <c r="B384" s="192"/>
      <c r="C384" s="14"/>
      <c r="D384" s="185" t="s">
        <v>144</v>
      </c>
      <c r="E384" s="14"/>
      <c r="F384" s="194" t="s">
        <v>512</v>
      </c>
      <c r="G384" s="14"/>
      <c r="H384" s="195">
        <v>0.499</v>
      </c>
      <c r="I384" s="196"/>
      <c r="J384" s="14"/>
      <c r="K384" s="14"/>
      <c r="L384" s="192"/>
      <c r="M384" s="197"/>
      <c r="N384" s="198"/>
      <c r="O384" s="198"/>
      <c r="P384" s="198"/>
      <c r="Q384" s="198"/>
      <c r="R384" s="198"/>
      <c r="S384" s="198"/>
      <c r="T384" s="199"/>
      <c r="U384" s="14"/>
      <c r="V384" s="14"/>
      <c r="W384" s="14"/>
      <c r="X384" s="14"/>
      <c r="Y384" s="14"/>
      <c r="Z384" s="14"/>
      <c r="AA384" s="14"/>
      <c r="AB384" s="14"/>
      <c r="AC384" s="14"/>
      <c r="AD384" s="14"/>
      <c r="AE384" s="14"/>
      <c r="AT384" s="193" t="s">
        <v>144</v>
      </c>
      <c r="AU384" s="193" t="s">
        <v>79</v>
      </c>
      <c r="AV384" s="14" t="s">
        <v>79</v>
      </c>
      <c r="AW384" s="14" t="s">
        <v>4</v>
      </c>
      <c r="AX384" s="14" t="s">
        <v>15</v>
      </c>
      <c r="AY384" s="193" t="s">
        <v>129</v>
      </c>
    </row>
    <row r="385" s="2" customFormat="1" ht="55.5" customHeight="1">
      <c r="A385" s="39"/>
      <c r="B385" s="165"/>
      <c r="C385" s="166" t="s">
        <v>535</v>
      </c>
      <c r="D385" s="166" t="s">
        <v>132</v>
      </c>
      <c r="E385" s="167" t="s">
        <v>514</v>
      </c>
      <c r="F385" s="168" t="s">
        <v>515</v>
      </c>
      <c r="G385" s="169" t="s">
        <v>255</v>
      </c>
      <c r="H385" s="170">
        <v>1.3220000000000001</v>
      </c>
      <c r="I385" s="171"/>
      <c r="J385" s="172">
        <f>ROUND(I385*H385,2)</f>
        <v>0</v>
      </c>
      <c r="K385" s="168" t="s">
        <v>136</v>
      </c>
      <c r="L385" s="40"/>
      <c r="M385" s="173" t="s">
        <v>3</v>
      </c>
      <c r="N385" s="174" t="s">
        <v>43</v>
      </c>
      <c r="O385" s="73"/>
      <c r="P385" s="175">
        <f>O385*H385</f>
        <v>0</v>
      </c>
      <c r="Q385" s="175">
        <v>0</v>
      </c>
      <c r="R385" s="175">
        <f>Q385*H385</f>
        <v>0</v>
      </c>
      <c r="S385" s="175">
        <v>0</v>
      </c>
      <c r="T385" s="176">
        <f>S385*H385</f>
        <v>0</v>
      </c>
      <c r="U385" s="39"/>
      <c r="V385" s="39"/>
      <c r="W385" s="39"/>
      <c r="X385" s="39"/>
      <c r="Y385" s="39"/>
      <c r="Z385" s="39"/>
      <c r="AA385" s="39"/>
      <c r="AB385" s="39"/>
      <c r="AC385" s="39"/>
      <c r="AD385" s="39"/>
      <c r="AE385" s="39"/>
      <c r="AR385" s="177" t="s">
        <v>219</v>
      </c>
      <c r="AT385" s="177" t="s">
        <v>132</v>
      </c>
      <c r="AU385" s="177" t="s">
        <v>79</v>
      </c>
      <c r="AY385" s="20" t="s">
        <v>129</v>
      </c>
      <c r="BE385" s="178">
        <f>IF(N385="základní",J385,0)</f>
        <v>0</v>
      </c>
      <c r="BF385" s="178">
        <f>IF(N385="snížená",J385,0)</f>
        <v>0</v>
      </c>
      <c r="BG385" s="178">
        <f>IF(N385="zákl. přenesená",J385,0)</f>
        <v>0</v>
      </c>
      <c r="BH385" s="178">
        <f>IF(N385="sníž. přenesená",J385,0)</f>
        <v>0</v>
      </c>
      <c r="BI385" s="178">
        <f>IF(N385="nulová",J385,0)</f>
        <v>0</v>
      </c>
      <c r="BJ385" s="20" t="s">
        <v>79</v>
      </c>
      <c r="BK385" s="178">
        <f>ROUND(I385*H385,2)</f>
        <v>0</v>
      </c>
      <c r="BL385" s="20" t="s">
        <v>219</v>
      </c>
      <c r="BM385" s="177" t="s">
        <v>769</v>
      </c>
    </row>
    <row r="386" s="2" customFormat="1">
      <c r="A386" s="39"/>
      <c r="B386" s="40"/>
      <c r="C386" s="39"/>
      <c r="D386" s="179" t="s">
        <v>138</v>
      </c>
      <c r="E386" s="39"/>
      <c r="F386" s="180" t="s">
        <v>517</v>
      </c>
      <c r="G386" s="39"/>
      <c r="H386" s="39"/>
      <c r="I386" s="181"/>
      <c r="J386" s="39"/>
      <c r="K386" s="39"/>
      <c r="L386" s="40"/>
      <c r="M386" s="182"/>
      <c r="N386" s="183"/>
      <c r="O386" s="73"/>
      <c r="P386" s="73"/>
      <c r="Q386" s="73"/>
      <c r="R386" s="73"/>
      <c r="S386" s="73"/>
      <c r="T386" s="74"/>
      <c r="U386" s="39"/>
      <c r="V386" s="39"/>
      <c r="W386" s="39"/>
      <c r="X386" s="39"/>
      <c r="Y386" s="39"/>
      <c r="Z386" s="39"/>
      <c r="AA386" s="39"/>
      <c r="AB386" s="39"/>
      <c r="AC386" s="39"/>
      <c r="AD386" s="39"/>
      <c r="AE386" s="39"/>
      <c r="AT386" s="20" t="s">
        <v>138</v>
      </c>
      <c r="AU386" s="20" t="s">
        <v>79</v>
      </c>
    </row>
    <row r="387" s="12" customFormat="1" ht="22.8" customHeight="1">
      <c r="A387" s="12"/>
      <c r="B387" s="152"/>
      <c r="C387" s="12"/>
      <c r="D387" s="153" t="s">
        <v>70</v>
      </c>
      <c r="E387" s="163" t="s">
        <v>518</v>
      </c>
      <c r="F387" s="163" t="s">
        <v>519</v>
      </c>
      <c r="G387" s="12"/>
      <c r="H387" s="12"/>
      <c r="I387" s="155"/>
      <c r="J387" s="164">
        <f>BK387</f>
        <v>0</v>
      </c>
      <c r="K387" s="12"/>
      <c r="L387" s="152"/>
      <c r="M387" s="157"/>
      <c r="N387" s="158"/>
      <c r="O387" s="158"/>
      <c r="P387" s="159">
        <f>SUM(P388:P390)</f>
        <v>0</v>
      </c>
      <c r="Q387" s="158"/>
      <c r="R387" s="159">
        <f>SUM(R388:R390)</f>
        <v>0</v>
      </c>
      <c r="S387" s="158"/>
      <c r="T387" s="160">
        <f>SUM(T388:T390)</f>
        <v>0</v>
      </c>
      <c r="U387" s="12"/>
      <c r="V387" s="12"/>
      <c r="W387" s="12"/>
      <c r="X387" s="12"/>
      <c r="Y387" s="12"/>
      <c r="Z387" s="12"/>
      <c r="AA387" s="12"/>
      <c r="AB387" s="12"/>
      <c r="AC387" s="12"/>
      <c r="AD387" s="12"/>
      <c r="AE387" s="12"/>
      <c r="AR387" s="153" t="s">
        <v>79</v>
      </c>
      <c r="AT387" s="161" t="s">
        <v>70</v>
      </c>
      <c r="AU387" s="161" t="s">
        <v>15</v>
      </c>
      <c r="AY387" s="153" t="s">
        <v>129</v>
      </c>
      <c r="BK387" s="162">
        <f>SUM(BK388:BK390)</f>
        <v>0</v>
      </c>
    </row>
    <row r="388" s="2" customFormat="1" ht="16.5" customHeight="1">
      <c r="A388" s="39"/>
      <c r="B388" s="165"/>
      <c r="C388" s="166" t="s">
        <v>540</v>
      </c>
      <c r="D388" s="166" t="s">
        <v>132</v>
      </c>
      <c r="E388" s="167" t="s">
        <v>521</v>
      </c>
      <c r="F388" s="168" t="s">
        <v>522</v>
      </c>
      <c r="G388" s="169" t="s">
        <v>523</v>
      </c>
      <c r="H388" s="170">
        <v>1</v>
      </c>
      <c r="I388" s="171"/>
      <c r="J388" s="172">
        <f>ROUND(I388*H388,2)</f>
        <v>0</v>
      </c>
      <c r="K388" s="168" t="s">
        <v>3</v>
      </c>
      <c r="L388" s="40"/>
      <c r="M388" s="173" t="s">
        <v>3</v>
      </c>
      <c r="N388" s="174" t="s">
        <v>43</v>
      </c>
      <c r="O388" s="73"/>
      <c r="P388" s="175">
        <f>O388*H388</f>
        <v>0</v>
      </c>
      <c r="Q388" s="175">
        <v>0</v>
      </c>
      <c r="R388" s="175">
        <f>Q388*H388</f>
        <v>0</v>
      </c>
      <c r="S388" s="175">
        <v>0</v>
      </c>
      <c r="T388" s="176">
        <f>S388*H388</f>
        <v>0</v>
      </c>
      <c r="U388" s="39"/>
      <c r="V388" s="39"/>
      <c r="W388" s="39"/>
      <c r="X388" s="39"/>
      <c r="Y388" s="39"/>
      <c r="Z388" s="39"/>
      <c r="AA388" s="39"/>
      <c r="AB388" s="39"/>
      <c r="AC388" s="39"/>
      <c r="AD388" s="39"/>
      <c r="AE388" s="39"/>
      <c r="AR388" s="177" t="s">
        <v>219</v>
      </c>
      <c r="AT388" s="177" t="s">
        <v>132</v>
      </c>
      <c r="AU388" s="177" t="s">
        <v>79</v>
      </c>
      <c r="AY388" s="20" t="s">
        <v>129</v>
      </c>
      <c r="BE388" s="178">
        <f>IF(N388="základní",J388,0)</f>
        <v>0</v>
      </c>
      <c r="BF388" s="178">
        <f>IF(N388="snížená",J388,0)</f>
        <v>0</v>
      </c>
      <c r="BG388" s="178">
        <f>IF(N388="zákl. přenesená",J388,0)</f>
        <v>0</v>
      </c>
      <c r="BH388" s="178">
        <f>IF(N388="sníž. přenesená",J388,0)</f>
        <v>0</v>
      </c>
      <c r="BI388" s="178">
        <f>IF(N388="nulová",J388,0)</f>
        <v>0</v>
      </c>
      <c r="BJ388" s="20" t="s">
        <v>79</v>
      </c>
      <c r="BK388" s="178">
        <f>ROUND(I388*H388,2)</f>
        <v>0</v>
      </c>
      <c r="BL388" s="20" t="s">
        <v>219</v>
      </c>
      <c r="BM388" s="177" t="s">
        <v>770</v>
      </c>
    </row>
    <row r="389" s="2" customFormat="1" ht="16.5" customHeight="1">
      <c r="A389" s="39"/>
      <c r="B389" s="165"/>
      <c r="C389" s="166" t="s">
        <v>545</v>
      </c>
      <c r="D389" s="166" t="s">
        <v>132</v>
      </c>
      <c r="E389" s="167" t="s">
        <v>526</v>
      </c>
      <c r="F389" s="168" t="s">
        <v>527</v>
      </c>
      <c r="G389" s="169" t="s">
        <v>523</v>
      </c>
      <c r="H389" s="170">
        <v>1</v>
      </c>
      <c r="I389" s="171"/>
      <c r="J389" s="172">
        <f>ROUND(I389*H389,2)</f>
        <v>0</v>
      </c>
      <c r="K389" s="168" t="s">
        <v>3</v>
      </c>
      <c r="L389" s="40"/>
      <c r="M389" s="173" t="s">
        <v>3</v>
      </c>
      <c r="N389" s="174" t="s">
        <v>43</v>
      </c>
      <c r="O389" s="73"/>
      <c r="P389" s="175">
        <f>O389*H389</f>
        <v>0</v>
      </c>
      <c r="Q389" s="175">
        <v>0</v>
      </c>
      <c r="R389" s="175">
        <f>Q389*H389</f>
        <v>0</v>
      </c>
      <c r="S389" s="175">
        <v>0</v>
      </c>
      <c r="T389" s="176">
        <f>S389*H389</f>
        <v>0</v>
      </c>
      <c r="U389" s="39"/>
      <c r="V389" s="39"/>
      <c r="W389" s="39"/>
      <c r="X389" s="39"/>
      <c r="Y389" s="39"/>
      <c r="Z389" s="39"/>
      <c r="AA389" s="39"/>
      <c r="AB389" s="39"/>
      <c r="AC389" s="39"/>
      <c r="AD389" s="39"/>
      <c r="AE389" s="39"/>
      <c r="AR389" s="177" t="s">
        <v>219</v>
      </c>
      <c r="AT389" s="177" t="s">
        <v>132</v>
      </c>
      <c r="AU389" s="177" t="s">
        <v>79</v>
      </c>
      <c r="AY389" s="20" t="s">
        <v>129</v>
      </c>
      <c r="BE389" s="178">
        <f>IF(N389="základní",J389,0)</f>
        <v>0</v>
      </c>
      <c r="BF389" s="178">
        <f>IF(N389="snížená",J389,0)</f>
        <v>0</v>
      </c>
      <c r="BG389" s="178">
        <f>IF(N389="zákl. přenesená",J389,0)</f>
        <v>0</v>
      </c>
      <c r="BH389" s="178">
        <f>IF(N389="sníž. přenesená",J389,0)</f>
        <v>0</v>
      </c>
      <c r="BI389" s="178">
        <f>IF(N389="nulová",J389,0)</f>
        <v>0</v>
      </c>
      <c r="BJ389" s="20" t="s">
        <v>79</v>
      </c>
      <c r="BK389" s="178">
        <f>ROUND(I389*H389,2)</f>
        <v>0</v>
      </c>
      <c r="BL389" s="20" t="s">
        <v>219</v>
      </c>
      <c r="BM389" s="177" t="s">
        <v>771</v>
      </c>
    </row>
    <row r="390" s="2" customFormat="1" ht="16.5" customHeight="1">
      <c r="A390" s="39"/>
      <c r="B390" s="165"/>
      <c r="C390" s="166" t="s">
        <v>550</v>
      </c>
      <c r="D390" s="166" t="s">
        <v>132</v>
      </c>
      <c r="E390" s="167" t="s">
        <v>530</v>
      </c>
      <c r="F390" s="168" t="s">
        <v>531</v>
      </c>
      <c r="G390" s="169" t="s">
        <v>523</v>
      </c>
      <c r="H390" s="170">
        <v>1</v>
      </c>
      <c r="I390" s="171"/>
      <c r="J390" s="172">
        <f>ROUND(I390*H390,2)</f>
        <v>0</v>
      </c>
      <c r="K390" s="168" t="s">
        <v>3</v>
      </c>
      <c r="L390" s="40"/>
      <c r="M390" s="173" t="s">
        <v>3</v>
      </c>
      <c r="N390" s="174" t="s">
        <v>43</v>
      </c>
      <c r="O390" s="73"/>
      <c r="P390" s="175">
        <f>O390*H390</f>
        <v>0</v>
      </c>
      <c r="Q390" s="175">
        <v>0</v>
      </c>
      <c r="R390" s="175">
        <f>Q390*H390</f>
        <v>0</v>
      </c>
      <c r="S390" s="175">
        <v>0</v>
      </c>
      <c r="T390" s="176">
        <f>S390*H390</f>
        <v>0</v>
      </c>
      <c r="U390" s="39"/>
      <c r="V390" s="39"/>
      <c r="W390" s="39"/>
      <c r="X390" s="39"/>
      <c r="Y390" s="39"/>
      <c r="Z390" s="39"/>
      <c r="AA390" s="39"/>
      <c r="AB390" s="39"/>
      <c r="AC390" s="39"/>
      <c r="AD390" s="39"/>
      <c r="AE390" s="39"/>
      <c r="AR390" s="177" t="s">
        <v>219</v>
      </c>
      <c r="AT390" s="177" t="s">
        <v>132</v>
      </c>
      <c r="AU390" s="177" t="s">
        <v>79</v>
      </c>
      <c r="AY390" s="20" t="s">
        <v>129</v>
      </c>
      <c r="BE390" s="178">
        <f>IF(N390="základní",J390,0)</f>
        <v>0</v>
      </c>
      <c r="BF390" s="178">
        <f>IF(N390="snížená",J390,0)</f>
        <v>0</v>
      </c>
      <c r="BG390" s="178">
        <f>IF(N390="zákl. přenesená",J390,0)</f>
        <v>0</v>
      </c>
      <c r="BH390" s="178">
        <f>IF(N390="sníž. přenesená",J390,0)</f>
        <v>0</v>
      </c>
      <c r="BI390" s="178">
        <f>IF(N390="nulová",J390,0)</f>
        <v>0</v>
      </c>
      <c r="BJ390" s="20" t="s">
        <v>79</v>
      </c>
      <c r="BK390" s="178">
        <f>ROUND(I390*H390,2)</f>
        <v>0</v>
      </c>
      <c r="BL390" s="20" t="s">
        <v>219</v>
      </c>
      <c r="BM390" s="177" t="s">
        <v>772</v>
      </c>
    </row>
    <row r="391" s="12" customFormat="1" ht="22.8" customHeight="1">
      <c r="A391" s="12"/>
      <c r="B391" s="152"/>
      <c r="C391" s="12"/>
      <c r="D391" s="153" t="s">
        <v>70</v>
      </c>
      <c r="E391" s="163" t="s">
        <v>533</v>
      </c>
      <c r="F391" s="163" t="s">
        <v>534</v>
      </c>
      <c r="G391" s="12"/>
      <c r="H391" s="12"/>
      <c r="I391" s="155"/>
      <c r="J391" s="164">
        <f>BK391</f>
        <v>0</v>
      </c>
      <c r="K391" s="12"/>
      <c r="L391" s="152"/>
      <c r="M391" s="157"/>
      <c r="N391" s="158"/>
      <c r="O391" s="158"/>
      <c r="P391" s="159">
        <f>SUM(P392:P419)</f>
        <v>0</v>
      </c>
      <c r="Q391" s="158"/>
      <c r="R391" s="159">
        <f>SUM(R392:R419)</f>
        <v>1.9058408200000001</v>
      </c>
      <c r="S391" s="158"/>
      <c r="T391" s="160">
        <f>SUM(T392:T419)</f>
        <v>1.7594999999999998</v>
      </c>
      <c r="U391" s="12"/>
      <c r="V391" s="12"/>
      <c r="W391" s="12"/>
      <c r="X391" s="12"/>
      <c r="Y391" s="12"/>
      <c r="Z391" s="12"/>
      <c r="AA391" s="12"/>
      <c r="AB391" s="12"/>
      <c r="AC391" s="12"/>
      <c r="AD391" s="12"/>
      <c r="AE391" s="12"/>
      <c r="AR391" s="153" t="s">
        <v>79</v>
      </c>
      <c r="AT391" s="161" t="s">
        <v>70</v>
      </c>
      <c r="AU391" s="161" t="s">
        <v>15</v>
      </c>
      <c r="AY391" s="153" t="s">
        <v>129</v>
      </c>
      <c r="BK391" s="162">
        <f>SUM(BK392:BK419)</f>
        <v>0</v>
      </c>
    </row>
    <row r="392" s="2" customFormat="1" ht="49.05" customHeight="1">
      <c r="A392" s="39"/>
      <c r="B392" s="165"/>
      <c r="C392" s="166" t="s">
        <v>573</v>
      </c>
      <c r="D392" s="166" t="s">
        <v>132</v>
      </c>
      <c r="E392" s="167" t="s">
        <v>536</v>
      </c>
      <c r="F392" s="168" t="s">
        <v>537</v>
      </c>
      <c r="G392" s="169" t="s">
        <v>135</v>
      </c>
      <c r="H392" s="170">
        <v>117.3</v>
      </c>
      <c r="I392" s="171"/>
      <c r="J392" s="172">
        <f>ROUND(I392*H392,2)</f>
        <v>0</v>
      </c>
      <c r="K392" s="168" t="s">
        <v>136</v>
      </c>
      <c r="L392" s="40"/>
      <c r="M392" s="173" t="s">
        <v>3</v>
      </c>
      <c r="N392" s="174" t="s">
        <v>43</v>
      </c>
      <c r="O392" s="73"/>
      <c r="P392" s="175">
        <f>O392*H392</f>
        <v>0</v>
      </c>
      <c r="Q392" s="175">
        <v>0</v>
      </c>
      <c r="R392" s="175">
        <f>Q392*H392</f>
        <v>0</v>
      </c>
      <c r="S392" s="175">
        <v>0.014999999999999999</v>
      </c>
      <c r="T392" s="176">
        <f>S392*H392</f>
        <v>1.7594999999999998</v>
      </c>
      <c r="U392" s="39"/>
      <c r="V392" s="39"/>
      <c r="W392" s="39"/>
      <c r="X392" s="39"/>
      <c r="Y392" s="39"/>
      <c r="Z392" s="39"/>
      <c r="AA392" s="39"/>
      <c r="AB392" s="39"/>
      <c r="AC392" s="39"/>
      <c r="AD392" s="39"/>
      <c r="AE392" s="39"/>
      <c r="AR392" s="177" t="s">
        <v>219</v>
      </c>
      <c r="AT392" s="177" t="s">
        <v>132</v>
      </c>
      <c r="AU392" s="177" t="s">
        <v>79</v>
      </c>
      <c r="AY392" s="20" t="s">
        <v>129</v>
      </c>
      <c r="BE392" s="178">
        <f>IF(N392="základní",J392,0)</f>
        <v>0</v>
      </c>
      <c r="BF392" s="178">
        <f>IF(N392="snížená",J392,0)</f>
        <v>0</v>
      </c>
      <c r="BG392" s="178">
        <f>IF(N392="zákl. přenesená",J392,0)</f>
        <v>0</v>
      </c>
      <c r="BH392" s="178">
        <f>IF(N392="sníž. přenesená",J392,0)</f>
        <v>0</v>
      </c>
      <c r="BI392" s="178">
        <f>IF(N392="nulová",J392,0)</f>
        <v>0</v>
      </c>
      <c r="BJ392" s="20" t="s">
        <v>79</v>
      </c>
      <c r="BK392" s="178">
        <f>ROUND(I392*H392,2)</f>
        <v>0</v>
      </c>
      <c r="BL392" s="20" t="s">
        <v>219</v>
      </c>
      <c r="BM392" s="177" t="s">
        <v>773</v>
      </c>
    </row>
    <row r="393" s="2" customFormat="1">
      <c r="A393" s="39"/>
      <c r="B393" s="40"/>
      <c r="C393" s="39"/>
      <c r="D393" s="179" t="s">
        <v>138</v>
      </c>
      <c r="E393" s="39"/>
      <c r="F393" s="180" t="s">
        <v>539</v>
      </c>
      <c r="G393" s="39"/>
      <c r="H393" s="39"/>
      <c r="I393" s="181"/>
      <c r="J393" s="39"/>
      <c r="K393" s="39"/>
      <c r="L393" s="40"/>
      <c r="M393" s="182"/>
      <c r="N393" s="183"/>
      <c r="O393" s="73"/>
      <c r="P393" s="73"/>
      <c r="Q393" s="73"/>
      <c r="R393" s="73"/>
      <c r="S393" s="73"/>
      <c r="T393" s="74"/>
      <c r="U393" s="39"/>
      <c r="V393" s="39"/>
      <c r="W393" s="39"/>
      <c r="X393" s="39"/>
      <c r="Y393" s="39"/>
      <c r="Z393" s="39"/>
      <c r="AA393" s="39"/>
      <c r="AB393" s="39"/>
      <c r="AC393" s="39"/>
      <c r="AD393" s="39"/>
      <c r="AE393" s="39"/>
      <c r="AT393" s="20" t="s">
        <v>138</v>
      </c>
      <c r="AU393" s="20" t="s">
        <v>79</v>
      </c>
    </row>
    <row r="394" s="13" customFormat="1">
      <c r="A394" s="13"/>
      <c r="B394" s="184"/>
      <c r="C394" s="13"/>
      <c r="D394" s="185" t="s">
        <v>144</v>
      </c>
      <c r="E394" s="186" t="s">
        <v>3</v>
      </c>
      <c r="F394" s="187" t="s">
        <v>305</v>
      </c>
      <c r="G394" s="13"/>
      <c r="H394" s="186" t="s">
        <v>3</v>
      </c>
      <c r="I394" s="188"/>
      <c r="J394" s="13"/>
      <c r="K394" s="13"/>
      <c r="L394" s="184"/>
      <c r="M394" s="189"/>
      <c r="N394" s="190"/>
      <c r="O394" s="190"/>
      <c r="P394" s="190"/>
      <c r="Q394" s="190"/>
      <c r="R394" s="190"/>
      <c r="S394" s="190"/>
      <c r="T394" s="191"/>
      <c r="U394" s="13"/>
      <c r="V394" s="13"/>
      <c r="W394" s="13"/>
      <c r="X394" s="13"/>
      <c r="Y394" s="13"/>
      <c r="Z394" s="13"/>
      <c r="AA394" s="13"/>
      <c r="AB394" s="13"/>
      <c r="AC394" s="13"/>
      <c r="AD394" s="13"/>
      <c r="AE394" s="13"/>
      <c r="AT394" s="186" t="s">
        <v>144</v>
      </c>
      <c r="AU394" s="186" t="s">
        <v>79</v>
      </c>
      <c r="AV394" s="13" t="s">
        <v>15</v>
      </c>
      <c r="AW394" s="13" t="s">
        <v>33</v>
      </c>
      <c r="AX394" s="13" t="s">
        <v>71</v>
      </c>
      <c r="AY394" s="186" t="s">
        <v>129</v>
      </c>
    </row>
    <row r="395" s="14" customFormat="1">
      <c r="A395" s="14"/>
      <c r="B395" s="192"/>
      <c r="C395" s="14"/>
      <c r="D395" s="185" t="s">
        <v>144</v>
      </c>
      <c r="E395" s="193" t="s">
        <v>3</v>
      </c>
      <c r="F395" s="194" t="s">
        <v>724</v>
      </c>
      <c r="G395" s="14"/>
      <c r="H395" s="195">
        <v>117.3</v>
      </c>
      <c r="I395" s="196"/>
      <c r="J395" s="14"/>
      <c r="K395" s="14"/>
      <c r="L395" s="192"/>
      <c r="M395" s="197"/>
      <c r="N395" s="198"/>
      <c r="O395" s="198"/>
      <c r="P395" s="198"/>
      <c r="Q395" s="198"/>
      <c r="R395" s="198"/>
      <c r="S395" s="198"/>
      <c r="T395" s="199"/>
      <c r="U395" s="14"/>
      <c r="V395" s="14"/>
      <c r="W395" s="14"/>
      <c r="X395" s="14"/>
      <c r="Y395" s="14"/>
      <c r="Z395" s="14"/>
      <c r="AA395" s="14"/>
      <c r="AB395" s="14"/>
      <c r="AC395" s="14"/>
      <c r="AD395" s="14"/>
      <c r="AE395" s="14"/>
      <c r="AT395" s="193" t="s">
        <v>144</v>
      </c>
      <c r="AU395" s="193" t="s">
        <v>79</v>
      </c>
      <c r="AV395" s="14" t="s">
        <v>79</v>
      </c>
      <c r="AW395" s="14" t="s">
        <v>33</v>
      </c>
      <c r="AX395" s="14" t="s">
        <v>71</v>
      </c>
      <c r="AY395" s="193" t="s">
        <v>129</v>
      </c>
    </row>
    <row r="396" s="15" customFormat="1">
      <c r="A396" s="15"/>
      <c r="B396" s="210"/>
      <c r="C396" s="15"/>
      <c r="D396" s="185" t="s">
        <v>144</v>
      </c>
      <c r="E396" s="211" t="s">
        <v>3</v>
      </c>
      <c r="F396" s="212" t="s">
        <v>319</v>
      </c>
      <c r="G396" s="15"/>
      <c r="H396" s="213">
        <v>117.3</v>
      </c>
      <c r="I396" s="214"/>
      <c r="J396" s="15"/>
      <c r="K396" s="15"/>
      <c r="L396" s="210"/>
      <c r="M396" s="215"/>
      <c r="N396" s="216"/>
      <c r="O396" s="216"/>
      <c r="P396" s="216"/>
      <c r="Q396" s="216"/>
      <c r="R396" s="216"/>
      <c r="S396" s="216"/>
      <c r="T396" s="217"/>
      <c r="U396" s="15"/>
      <c r="V396" s="15"/>
      <c r="W396" s="15"/>
      <c r="X396" s="15"/>
      <c r="Y396" s="15"/>
      <c r="Z396" s="15"/>
      <c r="AA396" s="15"/>
      <c r="AB396" s="15"/>
      <c r="AC396" s="15"/>
      <c r="AD396" s="15"/>
      <c r="AE396" s="15"/>
      <c r="AT396" s="211" t="s">
        <v>144</v>
      </c>
      <c r="AU396" s="211" t="s">
        <v>79</v>
      </c>
      <c r="AV396" s="15" t="s">
        <v>85</v>
      </c>
      <c r="AW396" s="15" t="s">
        <v>33</v>
      </c>
      <c r="AX396" s="15" t="s">
        <v>15</v>
      </c>
      <c r="AY396" s="211" t="s">
        <v>129</v>
      </c>
    </row>
    <row r="397" s="2" customFormat="1" ht="37.8" customHeight="1">
      <c r="A397" s="39"/>
      <c r="B397" s="165"/>
      <c r="C397" s="166" t="s">
        <v>556</v>
      </c>
      <c r="D397" s="166" t="s">
        <v>132</v>
      </c>
      <c r="E397" s="167" t="s">
        <v>541</v>
      </c>
      <c r="F397" s="168" t="s">
        <v>542</v>
      </c>
      <c r="G397" s="169" t="s">
        <v>497</v>
      </c>
      <c r="H397" s="170">
        <v>3.097</v>
      </c>
      <c r="I397" s="171"/>
      <c r="J397" s="172">
        <f>ROUND(I397*H397,2)</f>
        <v>0</v>
      </c>
      <c r="K397" s="168" t="s">
        <v>136</v>
      </c>
      <c r="L397" s="40"/>
      <c r="M397" s="173" t="s">
        <v>3</v>
      </c>
      <c r="N397" s="174" t="s">
        <v>43</v>
      </c>
      <c r="O397" s="73"/>
      <c r="P397" s="175">
        <f>O397*H397</f>
        <v>0</v>
      </c>
      <c r="Q397" s="175">
        <v>0.00122</v>
      </c>
      <c r="R397" s="175">
        <f>Q397*H397</f>
        <v>0.0037783399999999998</v>
      </c>
      <c r="S397" s="175">
        <v>0</v>
      </c>
      <c r="T397" s="176">
        <f>S397*H397</f>
        <v>0</v>
      </c>
      <c r="U397" s="39"/>
      <c r="V397" s="39"/>
      <c r="W397" s="39"/>
      <c r="X397" s="39"/>
      <c r="Y397" s="39"/>
      <c r="Z397" s="39"/>
      <c r="AA397" s="39"/>
      <c r="AB397" s="39"/>
      <c r="AC397" s="39"/>
      <c r="AD397" s="39"/>
      <c r="AE397" s="39"/>
      <c r="AR397" s="177" t="s">
        <v>219</v>
      </c>
      <c r="AT397" s="177" t="s">
        <v>132</v>
      </c>
      <c r="AU397" s="177" t="s">
        <v>79</v>
      </c>
      <c r="AY397" s="20" t="s">
        <v>129</v>
      </c>
      <c r="BE397" s="178">
        <f>IF(N397="základní",J397,0)</f>
        <v>0</v>
      </c>
      <c r="BF397" s="178">
        <f>IF(N397="snížená",J397,0)</f>
        <v>0</v>
      </c>
      <c r="BG397" s="178">
        <f>IF(N397="zákl. přenesená",J397,0)</f>
        <v>0</v>
      </c>
      <c r="BH397" s="178">
        <f>IF(N397="sníž. přenesená",J397,0)</f>
        <v>0</v>
      </c>
      <c r="BI397" s="178">
        <f>IF(N397="nulová",J397,0)</f>
        <v>0</v>
      </c>
      <c r="BJ397" s="20" t="s">
        <v>79</v>
      </c>
      <c r="BK397" s="178">
        <f>ROUND(I397*H397,2)</f>
        <v>0</v>
      </c>
      <c r="BL397" s="20" t="s">
        <v>219</v>
      </c>
      <c r="BM397" s="177" t="s">
        <v>774</v>
      </c>
    </row>
    <row r="398" s="2" customFormat="1">
      <c r="A398" s="39"/>
      <c r="B398" s="40"/>
      <c r="C398" s="39"/>
      <c r="D398" s="179" t="s">
        <v>138</v>
      </c>
      <c r="E398" s="39"/>
      <c r="F398" s="180" t="s">
        <v>544</v>
      </c>
      <c r="G398" s="39"/>
      <c r="H398" s="39"/>
      <c r="I398" s="181"/>
      <c r="J398" s="39"/>
      <c r="K398" s="39"/>
      <c r="L398" s="40"/>
      <c r="M398" s="182"/>
      <c r="N398" s="183"/>
      <c r="O398" s="73"/>
      <c r="P398" s="73"/>
      <c r="Q398" s="73"/>
      <c r="R398" s="73"/>
      <c r="S398" s="73"/>
      <c r="T398" s="74"/>
      <c r="U398" s="39"/>
      <c r="V398" s="39"/>
      <c r="W398" s="39"/>
      <c r="X398" s="39"/>
      <c r="Y398" s="39"/>
      <c r="Z398" s="39"/>
      <c r="AA398" s="39"/>
      <c r="AB398" s="39"/>
      <c r="AC398" s="39"/>
      <c r="AD398" s="39"/>
      <c r="AE398" s="39"/>
      <c r="AT398" s="20" t="s">
        <v>138</v>
      </c>
      <c r="AU398" s="20" t="s">
        <v>79</v>
      </c>
    </row>
    <row r="399" s="2" customFormat="1" ht="37.8" customHeight="1">
      <c r="A399" s="39"/>
      <c r="B399" s="165"/>
      <c r="C399" s="166" t="s">
        <v>562</v>
      </c>
      <c r="D399" s="166" t="s">
        <v>132</v>
      </c>
      <c r="E399" s="167" t="s">
        <v>546</v>
      </c>
      <c r="F399" s="168" t="s">
        <v>547</v>
      </c>
      <c r="G399" s="169" t="s">
        <v>135</v>
      </c>
      <c r="H399" s="170">
        <v>117.3</v>
      </c>
      <c r="I399" s="171"/>
      <c r="J399" s="172">
        <f>ROUND(I399*H399,2)</f>
        <v>0</v>
      </c>
      <c r="K399" s="168" t="s">
        <v>136</v>
      </c>
      <c r="L399" s="40"/>
      <c r="M399" s="173" t="s">
        <v>3</v>
      </c>
      <c r="N399" s="174" t="s">
        <v>43</v>
      </c>
      <c r="O399" s="73"/>
      <c r="P399" s="175">
        <f>O399*H399</f>
        <v>0</v>
      </c>
      <c r="Q399" s="175">
        <v>0</v>
      </c>
      <c r="R399" s="175">
        <f>Q399*H399</f>
        <v>0</v>
      </c>
      <c r="S399" s="175">
        <v>0</v>
      </c>
      <c r="T399" s="176">
        <f>S399*H399</f>
        <v>0</v>
      </c>
      <c r="U399" s="39"/>
      <c r="V399" s="39"/>
      <c r="W399" s="39"/>
      <c r="X399" s="39"/>
      <c r="Y399" s="39"/>
      <c r="Z399" s="39"/>
      <c r="AA399" s="39"/>
      <c r="AB399" s="39"/>
      <c r="AC399" s="39"/>
      <c r="AD399" s="39"/>
      <c r="AE399" s="39"/>
      <c r="AR399" s="177" t="s">
        <v>219</v>
      </c>
      <c r="AT399" s="177" t="s">
        <v>132</v>
      </c>
      <c r="AU399" s="177" t="s">
        <v>79</v>
      </c>
      <c r="AY399" s="20" t="s">
        <v>129</v>
      </c>
      <c r="BE399" s="178">
        <f>IF(N399="základní",J399,0)</f>
        <v>0</v>
      </c>
      <c r="BF399" s="178">
        <f>IF(N399="snížená",J399,0)</f>
        <v>0</v>
      </c>
      <c r="BG399" s="178">
        <f>IF(N399="zákl. přenesená",J399,0)</f>
        <v>0</v>
      </c>
      <c r="BH399" s="178">
        <f>IF(N399="sníž. přenesená",J399,0)</f>
        <v>0</v>
      </c>
      <c r="BI399" s="178">
        <f>IF(N399="nulová",J399,0)</f>
        <v>0</v>
      </c>
      <c r="BJ399" s="20" t="s">
        <v>79</v>
      </c>
      <c r="BK399" s="178">
        <f>ROUND(I399*H399,2)</f>
        <v>0</v>
      </c>
      <c r="BL399" s="20" t="s">
        <v>219</v>
      </c>
      <c r="BM399" s="177" t="s">
        <v>775</v>
      </c>
    </row>
    <row r="400" s="2" customFormat="1">
      <c r="A400" s="39"/>
      <c r="B400" s="40"/>
      <c r="C400" s="39"/>
      <c r="D400" s="179" t="s">
        <v>138</v>
      </c>
      <c r="E400" s="39"/>
      <c r="F400" s="180" t="s">
        <v>549</v>
      </c>
      <c r="G400" s="39"/>
      <c r="H400" s="39"/>
      <c r="I400" s="181"/>
      <c r="J400" s="39"/>
      <c r="K400" s="39"/>
      <c r="L400" s="40"/>
      <c r="M400" s="182"/>
      <c r="N400" s="183"/>
      <c r="O400" s="73"/>
      <c r="P400" s="73"/>
      <c r="Q400" s="73"/>
      <c r="R400" s="73"/>
      <c r="S400" s="73"/>
      <c r="T400" s="74"/>
      <c r="U400" s="39"/>
      <c r="V400" s="39"/>
      <c r="W400" s="39"/>
      <c r="X400" s="39"/>
      <c r="Y400" s="39"/>
      <c r="Z400" s="39"/>
      <c r="AA400" s="39"/>
      <c r="AB400" s="39"/>
      <c r="AC400" s="39"/>
      <c r="AD400" s="39"/>
      <c r="AE400" s="39"/>
      <c r="AT400" s="20" t="s">
        <v>138</v>
      </c>
      <c r="AU400" s="20" t="s">
        <v>79</v>
      </c>
    </row>
    <row r="401" s="2" customFormat="1" ht="16.5" customHeight="1">
      <c r="A401" s="39"/>
      <c r="B401" s="165"/>
      <c r="C401" s="200" t="s">
        <v>568</v>
      </c>
      <c r="D401" s="200" t="s">
        <v>147</v>
      </c>
      <c r="E401" s="201" t="s">
        <v>551</v>
      </c>
      <c r="F401" s="202" t="s">
        <v>552</v>
      </c>
      <c r="G401" s="203" t="s">
        <v>497</v>
      </c>
      <c r="H401" s="204">
        <v>3.097</v>
      </c>
      <c r="I401" s="205"/>
      <c r="J401" s="206">
        <f>ROUND(I401*H401,2)</f>
        <v>0</v>
      </c>
      <c r="K401" s="202" t="s">
        <v>136</v>
      </c>
      <c r="L401" s="207"/>
      <c r="M401" s="208" t="s">
        <v>3</v>
      </c>
      <c r="N401" s="209" t="s">
        <v>43</v>
      </c>
      <c r="O401" s="73"/>
      <c r="P401" s="175">
        <f>O401*H401</f>
        <v>0</v>
      </c>
      <c r="Q401" s="175">
        <v>0.55000000000000004</v>
      </c>
      <c r="R401" s="175">
        <f>Q401*H401</f>
        <v>1.7033500000000001</v>
      </c>
      <c r="S401" s="175">
        <v>0</v>
      </c>
      <c r="T401" s="176">
        <f>S401*H401</f>
        <v>0</v>
      </c>
      <c r="U401" s="39"/>
      <c r="V401" s="39"/>
      <c r="W401" s="39"/>
      <c r="X401" s="39"/>
      <c r="Y401" s="39"/>
      <c r="Z401" s="39"/>
      <c r="AA401" s="39"/>
      <c r="AB401" s="39"/>
      <c r="AC401" s="39"/>
      <c r="AD401" s="39"/>
      <c r="AE401" s="39"/>
      <c r="AR401" s="177" t="s">
        <v>320</v>
      </c>
      <c r="AT401" s="177" t="s">
        <v>147</v>
      </c>
      <c r="AU401" s="177" t="s">
        <v>79</v>
      </c>
      <c r="AY401" s="20" t="s">
        <v>129</v>
      </c>
      <c r="BE401" s="178">
        <f>IF(N401="základní",J401,0)</f>
        <v>0</v>
      </c>
      <c r="BF401" s="178">
        <f>IF(N401="snížená",J401,0)</f>
        <v>0</v>
      </c>
      <c r="BG401" s="178">
        <f>IF(N401="zákl. přenesená",J401,0)</f>
        <v>0</v>
      </c>
      <c r="BH401" s="178">
        <f>IF(N401="sníž. přenesená",J401,0)</f>
        <v>0</v>
      </c>
      <c r="BI401" s="178">
        <f>IF(N401="nulová",J401,0)</f>
        <v>0</v>
      </c>
      <c r="BJ401" s="20" t="s">
        <v>79</v>
      </c>
      <c r="BK401" s="178">
        <f>ROUND(I401*H401,2)</f>
        <v>0</v>
      </c>
      <c r="BL401" s="20" t="s">
        <v>219</v>
      </c>
      <c r="BM401" s="177" t="s">
        <v>776</v>
      </c>
    </row>
    <row r="402" s="14" customFormat="1">
      <c r="A402" s="14"/>
      <c r="B402" s="192"/>
      <c r="C402" s="14"/>
      <c r="D402" s="185" t="s">
        <v>144</v>
      </c>
      <c r="E402" s="193" t="s">
        <v>3</v>
      </c>
      <c r="F402" s="194" t="s">
        <v>777</v>
      </c>
      <c r="G402" s="14"/>
      <c r="H402" s="195">
        <v>2.8149999999999999</v>
      </c>
      <c r="I402" s="196"/>
      <c r="J402" s="14"/>
      <c r="K402" s="14"/>
      <c r="L402" s="192"/>
      <c r="M402" s="197"/>
      <c r="N402" s="198"/>
      <c r="O402" s="198"/>
      <c r="P402" s="198"/>
      <c r="Q402" s="198"/>
      <c r="R402" s="198"/>
      <c r="S402" s="198"/>
      <c r="T402" s="199"/>
      <c r="U402" s="14"/>
      <c r="V402" s="14"/>
      <c r="W402" s="14"/>
      <c r="X402" s="14"/>
      <c r="Y402" s="14"/>
      <c r="Z402" s="14"/>
      <c r="AA402" s="14"/>
      <c r="AB402" s="14"/>
      <c r="AC402" s="14"/>
      <c r="AD402" s="14"/>
      <c r="AE402" s="14"/>
      <c r="AT402" s="193" t="s">
        <v>144</v>
      </c>
      <c r="AU402" s="193" t="s">
        <v>79</v>
      </c>
      <c r="AV402" s="14" t="s">
        <v>79</v>
      </c>
      <c r="AW402" s="14" t="s">
        <v>33</v>
      </c>
      <c r="AX402" s="14" t="s">
        <v>15</v>
      </c>
      <c r="AY402" s="193" t="s">
        <v>129</v>
      </c>
    </row>
    <row r="403" s="14" customFormat="1">
      <c r="A403" s="14"/>
      <c r="B403" s="192"/>
      <c r="C403" s="14"/>
      <c r="D403" s="185" t="s">
        <v>144</v>
      </c>
      <c r="E403" s="14"/>
      <c r="F403" s="194" t="s">
        <v>778</v>
      </c>
      <c r="G403" s="14"/>
      <c r="H403" s="195">
        <v>3.097</v>
      </c>
      <c r="I403" s="196"/>
      <c r="J403" s="14"/>
      <c r="K403" s="14"/>
      <c r="L403" s="192"/>
      <c r="M403" s="197"/>
      <c r="N403" s="198"/>
      <c r="O403" s="198"/>
      <c r="P403" s="198"/>
      <c r="Q403" s="198"/>
      <c r="R403" s="198"/>
      <c r="S403" s="198"/>
      <c r="T403" s="199"/>
      <c r="U403" s="14"/>
      <c r="V403" s="14"/>
      <c r="W403" s="14"/>
      <c r="X403" s="14"/>
      <c r="Y403" s="14"/>
      <c r="Z403" s="14"/>
      <c r="AA403" s="14"/>
      <c r="AB403" s="14"/>
      <c r="AC403" s="14"/>
      <c r="AD403" s="14"/>
      <c r="AE403" s="14"/>
      <c r="AT403" s="193" t="s">
        <v>144</v>
      </c>
      <c r="AU403" s="193" t="s">
        <v>79</v>
      </c>
      <c r="AV403" s="14" t="s">
        <v>79</v>
      </c>
      <c r="AW403" s="14" t="s">
        <v>4</v>
      </c>
      <c r="AX403" s="14" t="s">
        <v>15</v>
      </c>
      <c r="AY403" s="193" t="s">
        <v>129</v>
      </c>
    </row>
    <row r="404" s="2" customFormat="1" ht="24.15" customHeight="1">
      <c r="A404" s="39"/>
      <c r="B404" s="165"/>
      <c r="C404" s="166" t="s">
        <v>579</v>
      </c>
      <c r="D404" s="166" t="s">
        <v>132</v>
      </c>
      <c r="E404" s="167" t="s">
        <v>557</v>
      </c>
      <c r="F404" s="168" t="s">
        <v>558</v>
      </c>
      <c r="G404" s="169" t="s">
        <v>505</v>
      </c>
      <c r="H404" s="170">
        <v>15.199999999999999</v>
      </c>
      <c r="I404" s="171"/>
      <c r="J404" s="172">
        <f>ROUND(I404*H404,2)</f>
        <v>0</v>
      </c>
      <c r="K404" s="168" t="s">
        <v>136</v>
      </c>
      <c r="L404" s="40"/>
      <c r="M404" s="173" t="s">
        <v>3</v>
      </c>
      <c r="N404" s="174" t="s">
        <v>43</v>
      </c>
      <c r="O404" s="73"/>
      <c r="P404" s="175">
        <f>O404*H404</f>
        <v>0</v>
      </c>
      <c r="Q404" s="175">
        <v>0.00012999999999999999</v>
      </c>
      <c r="R404" s="175">
        <f>Q404*H404</f>
        <v>0.0019759999999999999</v>
      </c>
      <c r="S404" s="175">
        <v>0</v>
      </c>
      <c r="T404" s="176">
        <f>S404*H404</f>
        <v>0</v>
      </c>
      <c r="U404" s="39"/>
      <c r="V404" s="39"/>
      <c r="W404" s="39"/>
      <c r="X404" s="39"/>
      <c r="Y404" s="39"/>
      <c r="Z404" s="39"/>
      <c r="AA404" s="39"/>
      <c r="AB404" s="39"/>
      <c r="AC404" s="39"/>
      <c r="AD404" s="39"/>
      <c r="AE404" s="39"/>
      <c r="AR404" s="177" t="s">
        <v>219</v>
      </c>
      <c r="AT404" s="177" t="s">
        <v>132</v>
      </c>
      <c r="AU404" s="177" t="s">
        <v>79</v>
      </c>
      <c r="AY404" s="20" t="s">
        <v>129</v>
      </c>
      <c r="BE404" s="178">
        <f>IF(N404="základní",J404,0)</f>
        <v>0</v>
      </c>
      <c r="BF404" s="178">
        <f>IF(N404="snížená",J404,0)</f>
        <v>0</v>
      </c>
      <c r="BG404" s="178">
        <f>IF(N404="zákl. přenesená",J404,0)</f>
        <v>0</v>
      </c>
      <c r="BH404" s="178">
        <f>IF(N404="sníž. přenesená",J404,0)</f>
        <v>0</v>
      </c>
      <c r="BI404" s="178">
        <f>IF(N404="nulová",J404,0)</f>
        <v>0</v>
      </c>
      <c r="BJ404" s="20" t="s">
        <v>79</v>
      </c>
      <c r="BK404" s="178">
        <f>ROUND(I404*H404,2)</f>
        <v>0</v>
      </c>
      <c r="BL404" s="20" t="s">
        <v>219</v>
      </c>
      <c r="BM404" s="177" t="s">
        <v>779</v>
      </c>
    </row>
    <row r="405" s="2" customFormat="1">
      <c r="A405" s="39"/>
      <c r="B405" s="40"/>
      <c r="C405" s="39"/>
      <c r="D405" s="179" t="s">
        <v>138</v>
      </c>
      <c r="E405" s="39"/>
      <c r="F405" s="180" t="s">
        <v>560</v>
      </c>
      <c r="G405" s="39"/>
      <c r="H405" s="39"/>
      <c r="I405" s="181"/>
      <c r="J405" s="39"/>
      <c r="K405" s="39"/>
      <c r="L405" s="40"/>
      <c r="M405" s="182"/>
      <c r="N405" s="183"/>
      <c r="O405" s="73"/>
      <c r="P405" s="73"/>
      <c r="Q405" s="73"/>
      <c r="R405" s="73"/>
      <c r="S405" s="73"/>
      <c r="T405" s="74"/>
      <c r="U405" s="39"/>
      <c r="V405" s="39"/>
      <c r="W405" s="39"/>
      <c r="X405" s="39"/>
      <c r="Y405" s="39"/>
      <c r="Z405" s="39"/>
      <c r="AA405" s="39"/>
      <c r="AB405" s="39"/>
      <c r="AC405" s="39"/>
      <c r="AD405" s="39"/>
      <c r="AE405" s="39"/>
      <c r="AT405" s="20" t="s">
        <v>138</v>
      </c>
      <c r="AU405" s="20" t="s">
        <v>79</v>
      </c>
    </row>
    <row r="406" s="13" customFormat="1">
      <c r="A406" s="13"/>
      <c r="B406" s="184"/>
      <c r="C406" s="13"/>
      <c r="D406" s="185" t="s">
        <v>144</v>
      </c>
      <c r="E406" s="186" t="s">
        <v>3</v>
      </c>
      <c r="F406" s="187" t="s">
        <v>312</v>
      </c>
      <c r="G406" s="13"/>
      <c r="H406" s="186" t="s">
        <v>3</v>
      </c>
      <c r="I406" s="188"/>
      <c r="J406" s="13"/>
      <c r="K406" s="13"/>
      <c r="L406" s="184"/>
      <c r="M406" s="189"/>
      <c r="N406" s="190"/>
      <c r="O406" s="190"/>
      <c r="P406" s="190"/>
      <c r="Q406" s="190"/>
      <c r="R406" s="190"/>
      <c r="S406" s="190"/>
      <c r="T406" s="191"/>
      <c r="U406" s="13"/>
      <c r="V406" s="13"/>
      <c r="W406" s="13"/>
      <c r="X406" s="13"/>
      <c r="Y406" s="13"/>
      <c r="Z406" s="13"/>
      <c r="AA406" s="13"/>
      <c r="AB406" s="13"/>
      <c r="AC406" s="13"/>
      <c r="AD406" s="13"/>
      <c r="AE406" s="13"/>
      <c r="AT406" s="186" t="s">
        <v>144</v>
      </c>
      <c r="AU406" s="186" t="s">
        <v>79</v>
      </c>
      <c r="AV406" s="13" t="s">
        <v>15</v>
      </c>
      <c r="AW406" s="13" t="s">
        <v>33</v>
      </c>
      <c r="AX406" s="13" t="s">
        <v>71</v>
      </c>
      <c r="AY406" s="186" t="s">
        <v>129</v>
      </c>
    </row>
    <row r="407" s="14" customFormat="1">
      <c r="A407" s="14"/>
      <c r="B407" s="192"/>
      <c r="C407" s="14"/>
      <c r="D407" s="185" t="s">
        <v>144</v>
      </c>
      <c r="E407" s="193" t="s">
        <v>3</v>
      </c>
      <c r="F407" s="194" t="s">
        <v>561</v>
      </c>
      <c r="G407" s="14"/>
      <c r="H407" s="195">
        <v>15.199999999999999</v>
      </c>
      <c r="I407" s="196"/>
      <c r="J407" s="14"/>
      <c r="K407" s="14"/>
      <c r="L407" s="192"/>
      <c r="M407" s="197"/>
      <c r="N407" s="198"/>
      <c r="O407" s="198"/>
      <c r="P407" s="198"/>
      <c r="Q407" s="198"/>
      <c r="R407" s="198"/>
      <c r="S407" s="198"/>
      <c r="T407" s="199"/>
      <c r="U407" s="14"/>
      <c r="V407" s="14"/>
      <c r="W407" s="14"/>
      <c r="X407" s="14"/>
      <c r="Y407" s="14"/>
      <c r="Z407" s="14"/>
      <c r="AA407" s="14"/>
      <c r="AB407" s="14"/>
      <c r="AC407" s="14"/>
      <c r="AD407" s="14"/>
      <c r="AE407" s="14"/>
      <c r="AT407" s="193" t="s">
        <v>144</v>
      </c>
      <c r="AU407" s="193" t="s">
        <v>79</v>
      </c>
      <c r="AV407" s="14" t="s">
        <v>79</v>
      </c>
      <c r="AW407" s="14" t="s">
        <v>33</v>
      </c>
      <c r="AX407" s="14" t="s">
        <v>15</v>
      </c>
      <c r="AY407" s="193" t="s">
        <v>129</v>
      </c>
    </row>
    <row r="408" s="2" customFormat="1" ht="16.5" customHeight="1">
      <c r="A408" s="39"/>
      <c r="B408" s="165"/>
      <c r="C408" s="200" t="s">
        <v>583</v>
      </c>
      <c r="D408" s="200" t="s">
        <v>147</v>
      </c>
      <c r="E408" s="201" t="s">
        <v>563</v>
      </c>
      <c r="F408" s="202" t="s">
        <v>564</v>
      </c>
      <c r="G408" s="203" t="s">
        <v>497</v>
      </c>
      <c r="H408" s="204">
        <v>0.025000000000000001</v>
      </c>
      <c r="I408" s="205"/>
      <c r="J408" s="206">
        <f>ROUND(I408*H408,2)</f>
        <v>0</v>
      </c>
      <c r="K408" s="202" t="s">
        <v>136</v>
      </c>
      <c r="L408" s="207"/>
      <c r="M408" s="208" t="s">
        <v>3</v>
      </c>
      <c r="N408" s="209" t="s">
        <v>43</v>
      </c>
      <c r="O408" s="73"/>
      <c r="P408" s="175">
        <f>O408*H408</f>
        <v>0</v>
      </c>
      <c r="Q408" s="175">
        <v>0.55000000000000004</v>
      </c>
      <c r="R408" s="175">
        <f>Q408*H408</f>
        <v>0.013750000000000002</v>
      </c>
      <c r="S408" s="175">
        <v>0</v>
      </c>
      <c r="T408" s="176">
        <f>S408*H408</f>
        <v>0</v>
      </c>
      <c r="U408" s="39"/>
      <c r="V408" s="39"/>
      <c r="W408" s="39"/>
      <c r="X408" s="39"/>
      <c r="Y408" s="39"/>
      <c r="Z408" s="39"/>
      <c r="AA408" s="39"/>
      <c r="AB408" s="39"/>
      <c r="AC408" s="39"/>
      <c r="AD408" s="39"/>
      <c r="AE408" s="39"/>
      <c r="AR408" s="177" t="s">
        <v>320</v>
      </c>
      <c r="AT408" s="177" t="s">
        <v>147</v>
      </c>
      <c r="AU408" s="177" t="s">
        <v>79</v>
      </c>
      <c r="AY408" s="20" t="s">
        <v>129</v>
      </c>
      <c r="BE408" s="178">
        <f>IF(N408="základní",J408,0)</f>
        <v>0</v>
      </c>
      <c r="BF408" s="178">
        <f>IF(N408="snížená",J408,0)</f>
        <v>0</v>
      </c>
      <c r="BG408" s="178">
        <f>IF(N408="zákl. přenesená",J408,0)</f>
        <v>0</v>
      </c>
      <c r="BH408" s="178">
        <f>IF(N408="sníž. přenesená",J408,0)</f>
        <v>0</v>
      </c>
      <c r="BI408" s="178">
        <f>IF(N408="nulová",J408,0)</f>
        <v>0</v>
      </c>
      <c r="BJ408" s="20" t="s">
        <v>79</v>
      </c>
      <c r="BK408" s="178">
        <f>ROUND(I408*H408,2)</f>
        <v>0</v>
      </c>
      <c r="BL408" s="20" t="s">
        <v>219</v>
      </c>
      <c r="BM408" s="177" t="s">
        <v>780</v>
      </c>
    </row>
    <row r="409" s="13" customFormat="1">
      <c r="A409" s="13"/>
      <c r="B409" s="184"/>
      <c r="C409" s="13"/>
      <c r="D409" s="185" t="s">
        <v>144</v>
      </c>
      <c r="E409" s="186" t="s">
        <v>3</v>
      </c>
      <c r="F409" s="187" t="s">
        <v>312</v>
      </c>
      <c r="G409" s="13"/>
      <c r="H409" s="186" t="s">
        <v>3</v>
      </c>
      <c r="I409" s="188"/>
      <c r="J409" s="13"/>
      <c r="K409" s="13"/>
      <c r="L409" s="184"/>
      <c r="M409" s="189"/>
      <c r="N409" s="190"/>
      <c r="O409" s="190"/>
      <c r="P409" s="190"/>
      <c r="Q409" s="190"/>
      <c r="R409" s="190"/>
      <c r="S409" s="190"/>
      <c r="T409" s="191"/>
      <c r="U409" s="13"/>
      <c r="V409" s="13"/>
      <c r="W409" s="13"/>
      <c r="X409" s="13"/>
      <c r="Y409" s="13"/>
      <c r="Z409" s="13"/>
      <c r="AA409" s="13"/>
      <c r="AB409" s="13"/>
      <c r="AC409" s="13"/>
      <c r="AD409" s="13"/>
      <c r="AE409" s="13"/>
      <c r="AT409" s="186" t="s">
        <v>144</v>
      </c>
      <c r="AU409" s="186" t="s">
        <v>79</v>
      </c>
      <c r="AV409" s="13" t="s">
        <v>15</v>
      </c>
      <c r="AW409" s="13" t="s">
        <v>33</v>
      </c>
      <c r="AX409" s="13" t="s">
        <v>71</v>
      </c>
      <c r="AY409" s="186" t="s">
        <v>129</v>
      </c>
    </row>
    <row r="410" s="14" customFormat="1">
      <c r="A410" s="14"/>
      <c r="B410" s="192"/>
      <c r="C410" s="14"/>
      <c r="D410" s="185" t="s">
        <v>144</v>
      </c>
      <c r="E410" s="193" t="s">
        <v>3</v>
      </c>
      <c r="F410" s="194" t="s">
        <v>566</v>
      </c>
      <c r="G410" s="14"/>
      <c r="H410" s="195">
        <v>0.023</v>
      </c>
      <c r="I410" s="196"/>
      <c r="J410" s="14"/>
      <c r="K410" s="14"/>
      <c r="L410" s="192"/>
      <c r="M410" s="197"/>
      <c r="N410" s="198"/>
      <c r="O410" s="198"/>
      <c r="P410" s="198"/>
      <c r="Q410" s="198"/>
      <c r="R410" s="198"/>
      <c r="S410" s="198"/>
      <c r="T410" s="199"/>
      <c r="U410" s="14"/>
      <c r="V410" s="14"/>
      <c r="W410" s="14"/>
      <c r="X410" s="14"/>
      <c r="Y410" s="14"/>
      <c r="Z410" s="14"/>
      <c r="AA410" s="14"/>
      <c r="AB410" s="14"/>
      <c r="AC410" s="14"/>
      <c r="AD410" s="14"/>
      <c r="AE410" s="14"/>
      <c r="AT410" s="193" t="s">
        <v>144</v>
      </c>
      <c r="AU410" s="193" t="s">
        <v>79</v>
      </c>
      <c r="AV410" s="14" t="s">
        <v>79</v>
      </c>
      <c r="AW410" s="14" t="s">
        <v>33</v>
      </c>
      <c r="AX410" s="14" t="s">
        <v>15</v>
      </c>
      <c r="AY410" s="193" t="s">
        <v>129</v>
      </c>
    </row>
    <row r="411" s="14" customFormat="1">
      <c r="A411" s="14"/>
      <c r="B411" s="192"/>
      <c r="C411" s="14"/>
      <c r="D411" s="185" t="s">
        <v>144</v>
      </c>
      <c r="E411" s="14"/>
      <c r="F411" s="194" t="s">
        <v>567</v>
      </c>
      <c r="G411" s="14"/>
      <c r="H411" s="195">
        <v>0.025000000000000001</v>
      </c>
      <c r="I411" s="196"/>
      <c r="J411" s="14"/>
      <c r="K411" s="14"/>
      <c r="L411" s="192"/>
      <c r="M411" s="197"/>
      <c r="N411" s="198"/>
      <c r="O411" s="198"/>
      <c r="P411" s="198"/>
      <c r="Q411" s="198"/>
      <c r="R411" s="198"/>
      <c r="S411" s="198"/>
      <c r="T411" s="199"/>
      <c r="U411" s="14"/>
      <c r="V411" s="14"/>
      <c r="W411" s="14"/>
      <c r="X411" s="14"/>
      <c r="Y411" s="14"/>
      <c r="Z411" s="14"/>
      <c r="AA411" s="14"/>
      <c r="AB411" s="14"/>
      <c r="AC411" s="14"/>
      <c r="AD411" s="14"/>
      <c r="AE411" s="14"/>
      <c r="AT411" s="193" t="s">
        <v>144</v>
      </c>
      <c r="AU411" s="193" t="s">
        <v>79</v>
      </c>
      <c r="AV411" s="14" t="s">
        <v>79</v>
      </c>
      <c r="AW411" s="14" t="s">
        <v>4</v>
      </c>
      <c r="AX411" s="14" t="s">
        <v>15</v>
      </c>
      <c r="AY411" s="193" t="s">
        <v>129</v>
      </c>
    </row>
    <row r="412" s="2" customFormat="1" ht="49.05" customHeight="1">
      <c r="A412" s="39"/>
      <c r="B412" s="165"/>
      <c r="C412" s="166" t="s">
        <v>590</v>
      </c>
      <c r="D412" s="166" t="s">
        <v>132</v>
      </c>
      <c r="E412" s="167" t="s">
        <v>569</v>
      </c>
      <c r="F412" s="168" t="s">
        <v>570</v>
      </c>
      <c r="G412" s="169" t="s">
        <v>135</v>
      </c>
      <c r="H412" s="170">
        <v>8</v>
      </c>
      <c r="I412" s="171"/>
      <c r="J412" s="172">
        <f>ROUND(I412*H412,2)</f>
        <v>0</v>
      </c>
      <c r="K412" s="168" t="s">
        <v>136</v>
      </c>
      <c r="L412" s="40"/>
      <c r="M412" s="173" t="s">
        <v>3</v>
      </c>
      <c r="N412" s="174" t="s">
        <v>43</v>
      </c>
      <c r="O412" s="73"/>
      <c r="P412" s="175">
        <f>O412*H412</f>
        <v>0</v>
      </c>
      <c r="Q412" s="175">
        <v>0.01396</v>
      </c>
      <c r="R412" s="175">
        <f>Q412*H412</f>
        <v>0.11168</v>
      </c>
      <c r="S412" s="175">
        <v>0</v>
      </c>
      <c r="T412" s="176">
        <f>S412*H412</f>
        <v>0</v>
      </c>
      <c r="U412" s="39"/>
      <c r="V412" s="39"/>
      <c r="W412" s="39"/>
      <c r="X412" s="39"/>
      <c r="Y412" s="39"/>
      <c r="Z412" s="39"/>
      <c r="AA412" s="39"/>
      <c r="AB412" s="39"/>
      <c r="AC412" s="39"/>
      <c r="AD412" s="39"/>
      <c r="AE412" s="39"/>
      <c r="AR412" s="177" t="s">
        <v>219</v>
      </c>
      <c r="AT412" s="177" t="s">
        <v>132</v>
      </c>
      <c r="AU412" s="177" t="s">
        <v>79</v>
      </c>
      <c r="AY412" s="20" t="s">
        <v>129</v>
      </c>
      <c r="BE412" s="178">
        <f>IF(N412="základní",J412,0)</f>
        <v>0</v>
      </c>
      <c r="BF412" s="178">
        <f>IF(N412="snížená",J412,0)</f>
        <v>0</v>
      </c>
      <c r="BG412" s="178">
        <f>IF(N412="zákl. přenesená",J412,0)</f>
        <v>0</v>
      </c>
      <c r="BH412" s="178">
        <f>IF(N412="sníž. přenesená",J412,0)</f>
        <v>0</v>
      </c>
      <c r="BI412" s="178">
        <f>IF(N412="nulová",J412,0)</f>
        <v>0</v>
      </c>
      <c r="BJ412" s="20" t="s">
        <v>79</v>
      </c>
      <c r="BK412" s="178">
        <f>ROUND(I412*H412,2)</f>
        <v>0</v>
      </c>
      <c r="BL412" s="20" t="s">
        <v>219</v>
      </c>
      <c r="BM412" s="177" t="s">
        <v>781</v>
      </c>
    </row>
    <row r="413" s="2" customFormat="1">
      <c r="A413" s="39"/>
      <c r="B413" s="40"/>
      <c r="C413" s="39"/>
      <c r="D413" s="179" t="s">
        <v>138</v>
      </c>
      <c r="E413" s="39"/>
      <c r="F413" s="180" t="s">
        <v>572</v>
      </c>
      <c r="G413" s="39"/>
      <c r="H413" s="39"/>
      <c r="I413" s="181"/>
      <c r="J413" s="39"/>
      <c r="K413" s="39"/>
      <c r="L413" s="40"/>
      <c r="M413" s="182"/>
      <c r="N413" s="183"/>
      <c r="O413" s="73"/>
      <c r="P413" s="73"/>
      <c r="Q413" s="73"/>
      <c r="R413" s="73"/>
      <c r="S413" s="73"/>
      <c r="T413" s="74"/>
      <c r="U413" s="39"/>
      <c r="V413" s="39"/>
      <c r="W413" s="39"/>
      <c r="X413" s="39"/>
      <c r="Y413" s="39"/>
      <c r="Z413" s="39"/>
      <c r="AA413" s="39"/>
      <c r="AB413" s="39"/>
      <c r="AC413" s="39"/>
      <c r="AD413" s="39"/>
      <c r="AE413" s="39"/>
      <c r="AT413" s="20" t="s">
        <v>138</v>
      </c>
      <c r="AU413" s="20" t="s">
        <v>79</v>
      </c>
    </row>
    <row r="414" s="2" customFormat="1" ht="37.8" customHeight="1">
      <c r="A414" s="39"/>
      <c r="B414" s="165"/>
      <c r="C414" s="166" t="s">
        <v>594</v>
      </c>
      <c r="D414" s="166" t="s">
        <v>132</v>
      </c>
      <c r="E414" s="167" t="s">
        <v>574</v>
      </c>
      <c r="F414" s="168" t="s">
        <v>575</v>
      </c>
      <c r="G414" s="169" t="s">
        <v>497</v>
      </c>
      <c r="H414" s="170">
        <v>3.1219999999999999</v>
      </c>
      <c r="I414" s="171"/>
      <c r="J414" s="172">
        <f>ROUND(I414*H414,2)</f>
        <v>0</v>
      </c>
      <c r="K414" s="168" t="s">
        <v>136</v>
      </c>
      <c r="L414" s="40"/>
      <c r="M414" s="173" t="s">
        <v>3</v>
      </c>
      <c r="N414" s="174" t="s">
        <v>43</v>
      </c>
      <c r="O414" s="73"/>
      <c r="P414" s="175">
        <f>O414*H414</f>
        <v>0</v>
      </c>
      <c r="Q414" s="175">
        <v>0.022839999999999999</v>
      </c>
      <c r="R414" s="175">
        <f>Q414*H414</f>
        <v>0.071306479999999992</v>
      </c>
      <c r="S414" s="175">
        <v>0</v>
      </c>
      <c r="T414" s="176">
        <f>S414*H414</f>
        <v>0</v>
      </c>
      <c r="U414" s="39"/>
      <c r="V414" s="39"/>
      <c r="W414" s="39"/>
      <c r="X414" s="39"/>
      <c r="Y414" s="39"/>
      <c r="Z414" s="39"/>
      <c r="AA414" s="39"/>
      <c r="AB414" s="39"/>
      <c r="AC414" s="39"/>
      <c r="AD414" s="39"/>
      <c r="AE414" s="39"/>
      <c r="AR414" s="177" t="s">
        <v>219</v>
      </c>
      <c r="AT414" s="177" t="s">
        <v>132</v>
      </c>
      <c r="AU414" s="177" t="s">
        <v>79</v>
      </c>
      <c r="AY414" s="20" t="s">
        <v>129</v>
      </c>
      <c r="BE414" s="178">
        <f>IF(N414="základní",J414,0)</f>
        <v>0</v>
      </c>
      <c r="BF414" s="178">
        <f>IF(N414="snížená",J414,0)</f>
        <v>0</v>
      </c>
      <c r="BG414" s="178">
        <f>IF(N414="zákl. přenesená",J414,0)</f>
        <v>0</v>
      </c>
      <c r="BH414" s="178">
        <f>IF(N414="sníž. přenesená",J414,0)</f>
        <v>0</v>
      </c>
      <c r="BI414" s="178">
        <f>IF(N414="nulová",J414,0)</f>
        <v>0</v>
      </c>
      <c r="BJ414" s="20" t="s">
        <v>79</v>
      </c>
      <c r="BK414" s="178">
        <f>ROUND(I414*H414,2)</f>
        <v>0</v>
      </c>
      <c r="BL414" s="20" t="s">
        <v>219</v>
      </c>
      <c r="BM414" s="177" t="s">
        <v>782</v>
      </c>
    </row>
    <row r="415" s="2" customFormat="1">
      <c r="A415" s="39"/>
      <c r="B415" s="40"/>
      <c r="C415" s="39"/>
      <c r="D415" s="179" t="s">
        <v>138</v>
      </c>
      <c r="E415" s="39"/>
      <c r="F415" s="180" t="s">
        <v>577</v>
      </c>
      <c r="G415" s="39"/>
      <c r="H415" s="39"/>
      <c r="I415" s="181"/>
      <c r="J415" s="39"/>
      <c r="K415" s="39"/>
      <c r="L415" s="40"/>
      <c r="M415" s="182"/>
      <c r="N415" s="183"/>
      <c r="O415" s="73"/>
      <c r="P415" s="73"/>
      <c r="Q415" s="73"/>
      <c r="R415" s="73"/>
      <c r="S415" s="73"/>
      <c r="T415" s="74"/>
      <c r="U415" s="39"/>
      <c r="V415" s="39"/>
      <c r="W415" s="39"/>
      <c r="X415" s="39"/>
      <c r="Y415" s="39"/>
      <c r="Z415" s="39"/>
      <c r="AA415" s="39"/>
      <c r="AB415" s="39"/>
      <c r="AC415" s="39"/>
      <c r="AD415" s="39"/>
      <c r="AE415" s="39"/>
      <c r="AT415" s="20" t="s">
        <v>138</v>
      </c>
      <c r="AU415" s="20" t="s">
        <v>79</v>
      </c>
    </row>
    <row r="416" s="14" customFormat="1">
      <c r="A416" s="14"/>
      <c r="B416" s="192"/>
      <c r="C416" s="14"/>
      <c r="D416" s="185" t="s">
        <v>144</v>
      </c>
      <c r="E416" s="193" t="s">
        <v>3</v>
      </c>
      <c r="F416" s="194" t="s">
        <v>783</v>
      </c>
      <c r="G416" s="14"/>
      <c r="H416" s="195">
        <v>3.1219999999999999</v>
      </c>
      <c r="I416" s="196"/>
      <c r="J416" s="14"/>
      <c r="K416" s="14"/>
      <c r="L416" s="192"/>
      <c r="M416" s="197"/>
      <c r="N416" s="198"/>
      <c r="O416" s="198"/>
      <c r="P416" s="198"/>
      <c r="Q416" s="198"/>
      <c r="R416" s="198"/>
      <c r="S416" s="198"/>
      <c r="T416" s="199"/>
      <c r="U416" s="14"/>
      <c r="V416" s="14"/>
      <c r="W416" s="14"/>
      <c r="X416" s="14"/>
      <c r="Y416" s="14"/>
      <c r="Z416" s="14"/>
      <c r="AA416" s="14"/>
      <c r="AB416" s="14"/>
      <c r="AC416" s="14"/>
      <c r="AD416" s="14"/>
      <c r="AE416" s="14"/>
      <c r="AT416" s="193" t="s">
        <v>144</v>
      </c>
      <c r="AU416" s="193" t="s">
        <v>79</v>
      </c>
      <c r="AV416" s="14" t="s">
        <v>79</v>
      </c>
      <c r="AW416" s="14" t="s">
        <v>33</v>
      </c>
      <c r="AX416" s="14" t="s">
        <v>15</v>
      </c>
      <c r="AY416" s="193" t="s">
        <v>129</v>
      </c>
    </row>
    <row r="417" s="2" customFormat="1" ht="37.8" customHeight="1">
      <c r="A417" s="39"/>
      <c r="B417" s="165"/>
      <c r="C417" s="166" t="s">
        <v>602</v>
      </c>
      <c r="D417" s="166" t="s">
        <v>132</v>
      </c>
      <c r="E417" s="167" t="s">
        <v>580</v>
      </c>
      <c r="F417" s="168" t="s">
        <v>581</v>
      </c>
      <c r="G417" s="169" t="s">
        <v>135</v>
      </c>
      <c r="H417" s="170">
        <v>117.3</v>
      </c>
      <c r="I417" s="171"/>
      <c r="J417" s="172">
        <f>ROUND(I417*H417,2)</f>
        <v>0</v>
      </c>
      <c r="K417" s="168" t="s">
        <v>3</v>
      </c>
      <c r="L417" s="40"/>
      <c r="M417" s="173" t="s">
        <v>3</v>
      </c>
      <c r="N417" s="174" t="s">
        <v>43</v>
      </c>
      <c r="O417" s="73"/>
      <c r="P417" s="175">
        <f>O417*H417</f>
        <v>0</v>
      </c>
      <c r="Q417" s="175">
        <v>0</v>
      </c>
      <c r="R417" s="175">
        <f>Q417*H417</f>
        <v>0</v>
      </c>
      <c r="S417" s="175">
        <v>0</v>
      </c>
      <c r="T417" s="176">
        <f>S417*H417</f>
        <v>0</v>
      </c>
      <c r="U417" s="39"/>
      <c r="V417" s="39"/>
      <c r="W417" s="39"/>
      <c r="X417" s="39"/>
      <c r="Y417" s="39"/>
      <c r="Z417" s="39"/>
      <c r="AA417" s="39"/>
      <c r="AB417" s="39"/>
      <c r="AC417" s="39"/>
      <c r="AD417" s="39"/>
      <c r="AE417" s="39"/>
      <c r="AR417" s="177" t="s">
        <v>219</v>
      </c>
      <c r="AT417" s="177" t="s">
        <v>132</v>
      </c>
      <c r="AU417" s="177" t="s">
        <v>79</v>
      </c>
      <c r="AY417" s="20" t="s">
        <v>129</v>
      </c>
      <c r="BE417" s="178">
        <f>IF(N417="základní",J417,0)</f>
        <v>0</v>
      </c>
      <c r="BF417" s="178">
        <f>IF(N417="snížená",J417,0)</f>
        <v>0</v>
      </c>
      <c r="BG417" s="178">
        <f>IF(N417="zákl. přenesená",J417,0)</f>
        <v>0</v>
      </c>
      <c r="BH417" s="178">
        <f>IF(N417="sníž. přenesená",J417,0)</f>
        <v>0</v>
      </c>
      <c r="BI417" s="178">
        <f>IF(N417="nulová",J417,0)</f>
        <v>0</v>
      </c>
      <c r="BJ417" s="20" t="s">
        <v>79</v>
      </c>
      <c r="BK417" s="178">
        <f>ROUND(I417*H417,2)</f>
        <v>0</v>
      </c>
      <c r="BL417" s="20" t="s">
        <v>219</v>
      </c>
      <c r="BM417" s="177" t="s">
        <v>784</v>
      </c>
    </row>
    <row r="418" s="2" customFormat="1" ht="55.5" customHeight="1">
      <c r="A418" s="39"/>
      <c r="B418" s="165"/>
      <c r="C418" s="166" t="s">
        <v>598</v>
      </c>
      <c r="D418" s="166" t="s">
        <v>132</v>
      </c>
      <c r="E418" s="167" t="s">
        <v>584</v>
      </c>
      <c r="F418" s="168" t="s">
        <v>585</v>
      </c>
      <c r="G418" s="169" t="s">
        <v>255</v>
      </c>
      <c r="H418" s="170">
        <v>1.9059999999999999</v>
      </c>
      <c r="I418" s="171"/>
      <c r="J418" s="172">
        <f>ROUND(I418*H418,2)</f>
        <v>0</v>
      </c>
      <c r="K418" s="168" t="s">
        <v>136</v>
      </c>
      <c r="L418" s="40"/>
      <c r="M418" s="173" t="s">
        <v>3</v>
      </c>
      <c r="N418" s="174" t="s">
        <v>43</v>
      </c>
      <c r="O418" s="73"/>
      <c r="P418" s="175">
        <f>O418*H418</f>
        <v>0</v>
      </c>
      <c r="Q418" s="175">
        <v>0</v>
      </c>
      <c r="R418" s="175">
        <f>Q418*H418</f>
        <v>0</v>
      </c>
      <c r="S418" s="175">
        <v>0</v>
      </c>
      <c r="T418" s="176">
        <f>S418*H418</f>
        <v>0</v>
      </c>
      <c r="U418" s="39"/>
      <c r="V418" s="39"/>
      <c r="W418" s="39"/>
      <c r="X418" s="39"/>
      <c r="Y418" s="39"/>
      <c r="Z418" s="39"/>
      <c r="AA418" s="39"/>
      <c r="AB418" s="39"/>
      <c r="AC418" s="39"/>
      <c r="AD418" s="39"/>
      <c r="AE418" s="39"/>
      <c r="AR418" s="177" t="s">
        <v>219</v>
      </c>
      <c r="AT418" s="177" t="s">
        <v>132</v>
      </c>
      <c r="AU418" s="177" t="s">
        <v>79</v>
      </c>
      <c r="AY418" s="20" t="s">
        <v>129</v>
      </c>
      <c r="BE418" s="178">
        <f>IF(N418="základní",J418,0)</f>
        <v>0</v>
      </c>
      <c r="BF418" s="178">
        <f>IF(N418="snížená",J418,0)</f>
        <v>0</v>
      </c>
      <c r="BG418" s="178">
        <f>IF(N418="zákl. přenesená",J418,0)</f>
        <v>0</v>
      </c>
      <c r="BH418" s="178">
        <f>IF(N418="sníž. přenesená",J418,0)</f>
        <v>0</v>
      </c>
      <c r="BI418" s="178">
        <f>IF(N418="nulová",J418,0)</f>
        <v>0</v>
      </c>
      <c r="BJ418" s="20" t="s">
        <v>79</v>
      </c>
      <c r="BK418" s="178">
        <f>ROUND(I418*H418,2)</f>
        <v>0</v>
      </c>
      <c r="BL418" s="20" t="s">
        <v>219</v>
      </c>
      <c r="BM418" s="177" t="s">
        <v>785</v>
      </c>
    </row>
    <row r="419" s="2" customFormat="1">
      <c r="A419" s="39"/>
      <c r="B419" s="40"/>
      <c r="C419" s="39"/>
      <c r="D419" s="179" t="s">
        <v>138</v>
      </c>
      <c r="E419" s="39"/>
      <c r="F419" s="180" t="s">
        <v>587</v>
      </c>
      <c r="G419" s="39"/>
      <c r="H419" s="39"/>
      <c r="I419" s="181"/>
      <c r="J419" s="39"/>
      <c r="K419" s="39"/>
      <c r="L419" s="40"/>
      <c r="M419" s="182"/>
      <c r="N419" s="183"/>
      <c r="O419" s="73"/>
      <c r="P419" s="73"/>
      <c r="Q419" s="73"/>
      <c r="R419" s="73"/>
      <c r="S419" s="73"/>
      <c r="T419" s="74"/>
      <c r="U419" s="39"/>
      <c r="V419" s="39"/>
      <c r="W419" s="39"/>
      <c r="X419" s="39"/>
      <c r="Y419" s="39"/>
      <c r="Z419" s="39"/>
      <c r="AA419" s="39"/>
      <c r="AB419" s="39"/>
      <c r="AC419" s="39"/>
      <c r="AD419" s="39"/>
      <c r="AE419" s="39"/>
      <c r="AT419" s="20" t="s">
        <v>138</v>
      </c>
      <c r="AU419" s="20" t="s">
        <v>79</v>
      </c>
    </row>
    <row r="420" s="12" customFormat="1" ht="22.8" customHeight="1">
      <c r="A420" s="12"/>
      <c r="B420" s="152"/>
      <c r="C420" s="12"/>
      <c r="D420" s="153" t="s">
        <v>70</v>
      </c>
      <c r="E420" s="163" t="s">
        <v>588</v>
      </c>
      <c r="F420" s="163" t="s">
        <v>589</v>
      </c>
      <c r="G420" s="12"/>
      <c r="H420" s="12"/>
      <c r="I420" s="155"/>
      <c r="J420" s="164">
        <f>BK420</f>
        <v>0</v>
      </c>
      <c r="K420" s="12"/>
      <c r="L420" s="152"/>
      <c r="M420" s="157"/>
      <c r="N420" s="158"/>
      <c r="O420" s="158"/>
      <c r="P420" s="159">
        <f>SUM(P421:P432)</f>
        <v>0</v>
      </c>
      <c r="Q420" s="158"/>
      <c r="R420" s="159">
        <f>SUM(R421:R432)</f>
        <v>0</v>
      </c>
      <c r="S420" s="158"/>
      <c r="T420" s="160">
        <f>SUM(T421:T432)</f>
        <v>0</v>
      </c>
      <c r="U420" s="12"/>
      <c r="V420" s="12"/>
      <c r="W420" s="12"/>
      <c r="X420" s="12"/>
      <c r="Y420" s="12"/>
      <c r="Z420" s="12"/>
      <c r="AA420" s="12"/>
      <c r="AB420" s="12"/>
      <c r="AC420" s="12"/>
      <c r="AD420" s="12"/>
      <c r="AE420" s="12"/>
      <c r="AR420" s="153" t="s">
        <v>79</v>
      </c>
      <c r="AT420" s="161" t="s">
        <v>70</v>
      </c>
      <c r="AU420" s="161" t="s">
        <v>15</v>
      </c>
      <c r="AY420" s="153" t="s">
        <v>129</v>
      </c>
      <c r="BK420" s="162">
        <f>SUM(BK421:BK432)</f>
        <v>0</v>
      </c>
    </row>
    <row r="421" s="2" customFormat="1" ht="37.8" customHeight="1">
      <c r="A421" s="39"/>
      <c r="B421" s="165"/>
      <c r="C421" s="166" t="s">
        <v>606</v>
      </c>
      <c r="D421" s="166" t="s">
        <v>132</v>
      </c>
      <c r="E421" s="167" t="s">
        <v>591</v>
      </c>
      <c r="F421" s="168" t="s">
        <v>592</v>
      </c>
      <c r="G421" s="169" t="s">
        <v>505</v>
      </c>
      <c r="H421" s="170">
        <v>82</v>
      </c>
      <c r="I421" s="171"/>
      <c r="J421" s="172">
        <f>ROUND(I421*H421,2)</f>
        <v>0</v>
      </c>
      <c r="K421" s="168" t="s">
        <v>3</v>
      </c>
      <c r="L421" s="40"/>
      <c r="M421" s="173" t="s">
        <v>3</v>
      </c>
      <c r="N421" s="174" t="s">
        <v>43</v>
      </c>
      <c r="O421" s="73"/>
      <c r="P421" s="175">
        <f>O421*H421</f>
        <v>0</v>
      </c>
      <c r="Q421" s="175">
        <v>0</v>
      </c>
      <c r="R421" s="175">
        <f>Q421*H421</f>
        <v>0</v>
      </c>
      <c r="S421" s="175">
        <v>0</v>
      </c>
      <c r="T421" s="176">
        <f>S421*H421</f>
        <v>0</v>
      </c>
      <c r="U421" s="39"/>
      <c r="V421" s="39"/>
      <c r="W421" s="39"/>
      <c r="X421" s="39"/>
      <c r="Y421" s="39"/>
      <c r="Z421" s="39"/>
      <c r="AA421" s="39"/>
      <c r="AB421" s="39"/>
      <c r="AC421" s="39"/>
      <c r="AD421" s="39"/>
      <c r="AE421" s="39"/>
      <c r="AR421" s="177" t="s">
        <v>219</v>
      </c>
      <c r="AT421" s="177" t="s">
        <v>132</v>
      </c>
      <c r="AU421" s="177" t="s">
        <v>79</v>
      </c>
      <c r="AY421" s="20" t="s">
        <v>129</v>
      </c>
      <c r="BE421" s="178">
        <f>IF(N421="základní",J421,0)</f>
        <v>0</v>
      </c>
      <c r="BF421" s="178">
        <f>IF(N421="snížená",J421,0)</f>
        <v>0</v>
      </c>
      <c r="BG421" s="178">
        <f>IF(N421="zákl. přenesená",J421,0)</f>
        <v>0</v>
      </c>
      <c r="BH421" s="178">
        <f>IF(N421="sníž. přenesená",J421,0)</f>
        <v>0</v>
      </c>
      <c r="BI421" s="178">
        <f>IF(N421="nulová",J421,0)</f>
        <v>0</v>
      </c>
      <c r="BJ421" s="20" t="s">
        <v>79</v>
      </c>
      <c r="BK421" s="178">
        <f>ROUND(I421*H421,2)</f>
        <v>0</v>
      </c>
      <c r="BL421" s="20" t="s">
        <v>219</v>
      </c>
      <c r="BM421" s="177" t="s">
        <v>786</v>
      </c>
    </row>
    <row r="422" s="2" customFormat="1" ht="37.8" customHeight="1">
      <c r="A422" s="39"/>
      <c r="B422" s="165"/>
      <c r="C422" s="166" t="s">
        <v>610</v>
      </c>
      <c r="D422" s="166" t="s">
        <v>132</v>
      </c>
      <c r="E422" s="167" t="s">
        <v>595</v>
      </c>
      <c r="F422" s="168" t="s">
        <v>596</v>
      </c>
      <c r="G422" s="169" t="s">
        <v>505</v>
      </c>
      <c r="H422" s="170">
        <v>31</v>
      </c>
      <c r="I422" s="171"/>
      <c r="J422" s="172">
        <f>ROUND(I422*H422,2)</f>
        <v>0</v>
      </c>
      <c r="K422" s="168" t="s">
        <v>3</v>
      </c>
      <c r="L422" s="40"/>
      <c r="M422" s="173" t="s">
        <v>3</v>
      </c>
      <c r="N422" s="174" t="s">
        <v>43</v>
      </c>
      <c r="O422" s="73"/>
      <c r="P422" s="175">
        <f>O422*H422</f>
        <v>0</v>
      </c>
      <c r="Q422" s="175">
        <v>0</v>
      </c>
      <c r="R422" s="175">
        <f>Q422*H422</f>
        <v>0</v>
      </c>
      <c r="S422" s="175">
        <v>0</v>
      </c>
      <c r="T422" s="176">
        <f>S422*H422</f>
        <v>0</v>
      </c>
      <c r="U422" s="39"/>
      <c r="V422" s="39"/>
      <c r="W422" s="39"/>
      <c r="X422" s="39"/>
      <c r="Y422" s="39"/>
      <c r="Z422" s="39"/>
      <c r="AA422" s="39"/>
      <c r="AB422" s="39"/>
      <c r="AC422" s="39"/>
      <c r="AD422" s="39"/>
      <c r="AE422" s="39"/>
      <c r="AR422" s="177" t="s">
        <v>219</v>
      </c>
      <c r="AT422" s="177" t="s">
        <v>132</v>
      </c>
      <c r="AU422" s="177" t="s">
        <v>79</v>
      </c>
      <c r="AY422" s="20" t="s">
        <v>129</v>
      </c>
      <c r="BE422" s="178">
        <f>IF(N422="základní",J422,0)</f>
        <v>0</v>
      </c>
      <c r="BF422" s="178">
        <f>IF(N422="snížená",J422,0)</f>
        <v>0</v>
      </c>
      <c r="BG422" s="178">
        <f>IF(N422="zákl. přenesená",J422,0)</f>
        <v>0</v>
      </c>
      <c r="BH422" s="178">
        <f>IF(N422="sníž. přenesená",J422,0)</f>
        <v>0</v>
      </c>
      <c r="BI422" s="178">
        <f>IF(N422="nulová",J422,0)</f>
        <v>0</v>
      </c>
      <c r="BJ422" s="20" t="s">
        <v>79</v>
      </c>
      <c r="BK422" s="178">
        <f>ROUND(I422*H422,2)</f>
        <v>0</v>
      </c>
      <c r="BL422" s="20" t="s">
        <v>219</v>
      </c>
      <c r="BM422" s="177" t="s">
        <v>787</v>
      </c>
    </row>
    <row r="423" s="2" customFormat="1" ht="24.15" customHeight="1">
      <c r="A423" s="39"/>
      <c r="B423" s="165"/>
      <c r="C423" s="166" t="s">
        <v>614</v>
      </c>
      <c r="D423" s="166" t="s">
        <v>132</v>
      </c>
      <c r="E423" s="167" t="s">
        <v>599</v>
      </c>
      <c r="F423" s="168" t="s">
        <v>600</v>
      </c>
      <c r="G423" s="169" t="s">
        <v>505</v>
      </c>
      <c r="H423" s="170">
        <v>31</v>
      </c>
      <c r="I423" s="171"/>
      <c r="J423" s="172">
        <f>ROUND(I423*H423,2)</f>
        <v>0</v>
      </c>
      <c r="K423" s="168" t="s">
        <v>3</v>
      </c>
      <c r="L423" s="40"/>
      <c r="M423" s="173" t="s">
        <v>3</v>
      </c>
      <c r="N423" s="174" t="s">
        <v>43</v>
      </c>
      <c r="O423" s="73"/>
      <c r="P423" s="175">
        <f>O423*H423</f>
        <v>0</v>
      </c>
      <c r="Q423" s="175">
        <v>0</v>
      </c>
      <c r="R423" s="175">
        <f>Q423*H423</f>
        <v>0</v>
      </c>
      <c r="S423" s="175">
        <v>0</v>
      </c>
      <c r="T423" s="176">
        <f>S423*H423</f>
        <v>0</v>
      </c>
      <c r="U423" s="39"/>
      <c r="V423" s="39"/>
      <c r="W423" s="39"/>
      <c r="X423" s="39"/>
      <c r="Y423" s="39"/>
      <c r="Z423" s="39"/>
      <c r="AA423" s="39"/>
      <c r="AB423" s="39"/>
      <c r="AC423" s="39"/>
      <c r="AD423" s="39"/>
      <c r="AE423" s="39"/>
      <c r="AR423" s="177" t="s">
        <v>219</v>
      </c>
      <c r="AT423" s="177" t="s">
        <v>132</v>
      </c>
      <c r="AU423" s="177" t="s">
        <v>79</v>
      </c>
      <c r="AY423" s="20" t="s">
        <v>129</v>
      </c>
      <c r="BE423" s="178">
        <f>IF(N423="základní",J423,0)</f>
        <v>0</v>
      </c>
      <c r="BF423" s="178">
        <f>IF(N423="snížená",J423,0)</f>
        <v>0</v>
      </c>
      <c r="BG423" s="178">
        <f>IF(N423="zákl. přenesená",J423,0)</f>
        <v>0</v>
      </c>
      <c r="BH423" s="178">
        <f>IF(N423="sníž. přenesená",J423,0)</f>
        <v>0</v>
      </c>
      <c r="BI423" s="178">
        <f>IF(N423="nulová",J423,0)</f>
        <v>0</v>
      </c>
      <c r="BJ423" s="20" t="s">
        <v>79</v>
      </c>
      <c r="BK423" s="178">
        <f>ROUND(I423*H423,2)</f>
        <v>0</v>
      </c>
      <c r="BL423" s="20" t="s">
        <v>219</v>
      </c>
      <c r="BM423" s="177" t="s">
        <v>788</v>
      </c>
    </row>
    <row r="424" s="2" customFormat="1" ht="37.8" customHeight="1">
      <c r="A424" s="39"/>
      <c r="B424" s="165"/>
      <c r="C424" s="166" t="s">
        <v>618</v>
      </c>
      <c r="D424" s="166" t="s">
        <v>132</v>
      </c>
      <c r="E424" s="167" t="s">
        <v>603</v>
      </c>
      <c r="F424" s="168" t="s">
        <v>604</v>
      </c>
      <c r="G424" s="169" t="s">
        <v>505</v>
      </c>
      <c r="H424" s="170">
        <v>24</v>
      </c>
      <c r="I424" s="171"/>
      <c r="J424" s="172">
        <f>ROUND(I424*H424,2)</f>
        <v>0</v>
      </c>
      <c r="K424" s="168" t="s">
        <v>3</v>
      </c>
      <c r="L424" s="40"/>
      <c r="M424" s="173" t="s">
        <v>3</v>
      </c>
      <c r="N424" s="174" t="s">
        <v>43</v>
      </c>
      <c r="O424" s="73"/>
      <c r="P424" s="175">
        <f>O424*H424</f>
        <v>0</v>
      </c>
      <c r="Q424" s="175">
        <v>0</v>
      </c>
      <c r="R424" s="175">
        <f>Q424*H424</f>
        <v>0</v>
      </c>
      <c r="S424" s="175">
        <v>0</v>
      </c>
      <c r="T424" s="176">
        <f>S424*H424</f>
        <v>0</v>
      </c>
      <c r="U424" s="39"/>
      <c r="V424" s="39"/>
      <c r="W424" s="39"/>
      <c r="X424" s="39"/>
      <c r="Y424" s="39"/>
      <c r="Z424" s="39"/>
      <c r="AA424" s="39"/>
      <c r="AB424" s="39"/>
      <c r="AC424" s="39"/>
      <c r="AD424" s="39"/>
      <c r="AE424" s="39"/>
      <c r="AR424" s="177" t="s">
        <v>219</v>
      </c>
      <c r="AT424" s="177" t="s">
        <v>132</v>
      </c>
      <c r="AU424" s="177" t="s">
        <v>79</v>
      </c>
      <c r="AY424" s="20" t="s">
        <v>129</v>
      </c>
      <c r="BE424" s="178">
        <f>IF(N424="základní",J424,0)</f>
        <v>0</v>
      </c>
      <c r="BF424" s="178">
        <f>IF(N424="snížená",J424,0)</f>
        <v>0</v>
      </c>
      <c r="BG424" s="178">
        <f>IF(N424="zákl. přenesená",J424,0)</f>
        <v>0</v>
      </c>
      <c r="BH424" s="178">
        <f>IF(N424="sníž. přenesená",J424,0)</f>
        <v>0</v>
      </c>
      <c r="BI424" s="178">
        <f>IF(N424="nulová",J424,0)</f>
        <v>0</v>
      </c>
      <c r="BJ424" s="20" t="s">
        <v>79</v>
      </c>
      <c r="BK424" s="178">
        <f>ROUND(I424*H424,2)</f>
        <v>0</v>
      </c>
      <c r="BL424" s="20" t="s">
        <v>219</v>
      </c>
      <c r="BM424" s="177" t="s">
        <v>789</v>
      </c>
    </row>
    <row r="425" s="2" customFormat="1" ht="24.15" customHeight="1">
      <c r="A425" s="39"/>
      <c r="B425" s="165"/>
      <c r="C425" s="166" t="s">
        <v>622</v>
      </c>
      <c r="D425" s="166" t="s">
        <v>132</v>
      </c>
      <c r="E425" s="167" t="s">
        <v>607</v>
      </c>
      <c r="F425" s="168" t="s">
        <v>608</v>
      </c>
      <c r="G425" s="169" t="s">
        <v>505</v>
      </c>
      <c r="H425" s="170">
        <v>24</v>
      </c>
      <c r="I425" s="171"/>
      <c r="J425" s="172">
        <f>ROUND(I425*H425,2)</f>
        <v>0</v>
      </c>
      <c r="K425" s="168" t="s">
        <v>3</v>
      </c>
      <c r="L425" s="40"/>
      <c r="M425" s="173" t="s">
        <v>3</v>
      </c>
      <c r="N425" s="174" t="s">
        <v>43</v>
      </c>
      <c r="O425" s="73"/>
      <c r="P425" s="175">
        <f>O425*H425</f>
        <v>0</v>
      </c>
      <c r="Q425" s="175">
        <v>0</v>
      </c>
      <c r="R425" s="175">
        <f>Q425*H425</f>
        <v>0</v>
      </c>
      <c r="S425" s="175">
        <v>0</v>
      </c>
      <c r="T425" s="176">
        <f>S425*H425</f>
        <v>0</v>
      </c>
      <c r="U425" s="39"/>
      <c r="V425" s="39"/>
      <c r="W425" s="39"/>
      <c r="X425" s="39"/>
      <c r="Y425" s="39"/>
      <c r="Z425" s="39"/>
      <c r="AA425" s="39"/>
      <c r="AB425" s="39"/>
      <c r="AC425" s="39"/>
      <c r="AD425" s="39"/>
      <c r="AE425" s="39"/>
      <c r="AR425" s="177" t="s">
        <v>219</v>
      </c>
      <c r="AT425" s="177" t="s">
        <v>132</v>
      </c>
      <c r="AU425" s="177" t="s">
        <v>79</v>
      </c>
      <c r="AY425" s="20" t="s">
        <v>129</v>
      </c>
      <c r="BE425" s="178">
        <f>IF(N425="základní",J425,0)</f>
        <v>0</v>
      </c>
      <c r="BF425" s="178">
        <f>IF(N425="snížená",J425,0)</f>
        <v>0</v>
      </c>
      <c r="BG425" s="178">
        <f>IF(N425="zákl. přenesená",J425,0)</f>
        <v>0</v>
      </c>
      <c r="BH425" s="178">
        <f>IF(N425="sníž. přenesená",J425,0)</f>
        <v>0</v>
      </c>
      <c r="BI425" s="178">
        <f>IF(N425="nulová",J425,0)</f>
        <v>0</v>
      </c>
      <c r="BJ425" s="20" t="s">
        <v>79</v>
      </c>
      <c r="BK425" s="178">
        <f>ROUND(I425*H425,2)</f>
        <v>0</v>
      </c>
      <c r="BL425" s="20" t="s">
        <v>219</v>
      </c>
      <c r="BM425" s="177" t="s">
        <v>790</v>
      </c>
    </row>
    <row r="426" s="2" customFormat="1" ht="37.8" customHeight="1">
      <c r="A426" s="39"/>
      <c r="B426" s="165"/>
      <c r="C426" s="166" t="s">
        <v>626</v>
      </c>
      <c r="D426" s="166" t="s">
        <v>132</v>
      </c>
      <c r="E426" s="167" t="s">
        <v>611</v>
      </c>
      <c r="F426" s="168" t="s">
        <v>612</v>
      </c>
      <c r="G426" s="169" t="s">
        <v>505</v>
      </c>
      <c r="H426" s="170">
        <v>18</v>
      </c>
      <c r="I426" s="171"/>
      <c r="J426" s="172">
        <f>ROUND(I426*H426,2)</f>
        <v>0</v>
      </c>
      <c r="K426" s="168" t="s">
        <v>3</v>
      </c>
      <c r="L426" s="40"/>
      <c r="M426" s="173" t="s">
        <v>3</v>
      </c>
      <c r="N426" s="174" t="s">
        <v>43</v>
      </c>
      <c r="O426" s="73"/>
      <c r="P426" s="175">
        <f>O426*H426</f>
        <v>0</v>
      </c>
      <c r="Q426" s="175">
        <v>0</v>
      </c>
      <c r="R426" s="175">
        <f>Q426*H426</f>
        <v>0</v>
      </c>
      <c r="S426" s="175">
        <v>0</v>
      </c>
      <c r="T426" s="176">
        <f>S426*H426</f>
        <v>0</v>
      </c>
      <c r="U426" s="39"/>
      <c r="V426" s="39"/>
      <c r="W426" s="39"/>
      <c r="X426" s="39"/>
      <c r="Y426" s="39"/>
      <c r="Z426" s="39"/>
      <c r="AA426" s="39"/>
      <c r="AB426" s="39"/>
      <c r="AC426" s="39"/>
      <c r="AD426" s="39"/>
      <c r="AE426" s="39"/>
      <c r="AR426" s="177" t="s">
        <v>219</v>
      </c>
      <c r="AT426" s="177" t="s">
        <v>132</v>
      </c>
      <c r="AU426" s="177" t="s">
        <v>79</v>
      </c>
      <c r="AY426" s="20" t="s">
        <v>129</v>
      </c>
      <c r="BE426" s="178">
        <f>IF(N426="základní",J426,0)</f>
        <v>0</v>
      </c>
      <c r="BF426" s="178">
        <f>IF(N426="snížená",J426,0)</f>
        <v>0</v>
      </c>
      <c r="BG426" s="178">
        <f>IF(N426="zákl. přenesená",J426,0)</f>
        <v>0</v>
      </c>
      <c r="BH426" s="178">
        <f>IF(N426="sníž. přenesená",J426,0)</f>
        <v>0</v>
      </c>
      <c r="BI426" s="178">
        <f>IF(N426="nulová",J426,0)</f>
        <v>0</v>
      </c>
      <c r="BJ426" s="20" t="s">
        <v>79</v>
      </c>
      <c r="BK426" s="178">
        <f>ROUND(I426*H426,2)</f>
        <v>0</v>
      </c>
      <c r="BL426" s="20" t="s">
        <v>219</v>
      </c>
      <c r="BM426" s="177" t="s">
        <v>791</v>
      </c>
    </row>
    <row r="427" s="2" customFormat="1" ht="37.8" customHeight="1">
      <c r="A427" s="39"/>
      <c r="B427" s="165"/>
      <c r="C427" s="166" t="s">
        <v>630</v>
      </c>
      <c r="D427" s="166" t="s">
        <v>132</v>
      </c>
      <c r="E427" s="167" t="s">
        <v>615</v>
      </c>
      <c r="F427" s="168" t="s">
        <v>616</v>
      </c>
      <c r="G427" s="169" t="s">
        <v>505</v>
      </c>
      <c r="H427" s="170">
        <v>18</v>
      </c>
      <c r="I427" s="171"/>
      <c r="J427" s="172">
        <f>ROUND(I427*H427,2)</f>
        <v>0</v>
      </c>
      <c r="K427" s="168" t="s">
        <v>3</v>
      </c>
      <c r="L427" s="40"/>
      <c r="M427" s="173" t="s">
        <v>3</v>
      </c>
      <c r="N427" s="174" t="s">
        <v>43</v>
      </c>
      <c r="O427" s="73"/>
      <c r="P427" s="175">
        <f>O427*H427</f>
        <v>0</v>
      </c>
      <c r="Q427" s="175">
        <v>0</v>
      </c>
      <c r="R427" s="175">
        <f>Q427*H427</f>
        <v>0</v>
      </c>
      <c r="S427" s="175">
        <v>0</v>
      </c>
      <c r="T427" s="176">
        <f>S427*H427</f>
        <v>0</v>
      </c>
      <c r="U427" s="39"/>
      <c r="V427" s="39"/>
      <c r="W427" s="39"/>
      <c r="X427" s="39"/>
      <c r="Y427" s="39"/>
      <c r="Z427" s="39"/>
      <c r="AA427" s="39"/>
      <c r="AB427" s="39"/>
      <c r="AC427" s="39"/>
      <c r="AD427" s="39"/>
      <c r="AE427" s="39"/>
      <c r="AR427" s="177" t="s">
        <v>219</v>
      </c>
      <c r="AT427" s="177" t="s">
        <v>132</v>
      </c>
      <c r="AU427" s="177" t="s">
        <v>79</v>
      </c>
      <c r="AY427" s="20" t="s">
        <v>129</v>
      </c>
      <c r="BE427" s="178">
        <f>IF(N427="základní",J427,0)</f>
        <v>0</v>
      </c>
      <c r="BF427" s="178">
        <f>IF(N427="snížená",J427,0)</f>
        <v>0</v>
      </c>
      <c r="BG427" s="178">
        <f>IF(N427="zákl. přenesená",J427,0)</f>
        <v>0</v>
      </c>
      <c r="BH427" s="178">
        <f>IF(N427="sníž. přenesená",J427,0)</f>
        <v>0</v>
      </c>
      <c r="BI427" s="178">
        <f>IF(N427="nulová",J427,0)</f>
        <v>0</v>
      </c>
      <c r="BJ427" s="20" t="s">
        <v>79</v>
      </c>
      <c r="BK427" s="178">
        <f>ROUND(I427*H427,2)</f>
        <v>0</v>
      </c>
      <c r="BL427" s="20" t="s">
        <v>219</v>
      </c>
      <c r="BM427" s="177" t="s">
        <v>792</v>
      </c>
    </row>
    <row r="428" s="2" customFormat="1" ht="37.8" customHeight="1">
      <c r="A428" s="39"/>
      <c r="B428" s="165"/>
      <c r="C428" s="166" t="s">
        <v>179</v>
      </c>
      <c r="D428" s="166" t="s">
        <v>132</v>
      </c>
      <c r="E428" s="167" t="s">
        <v>619</v>
      </c>
      <c r="F428" s="168" t="s">
        <v>620</v>
      </c>
      <c r="G428" s="169" t="s">
        <v>505</v>
      </c>
      <c r="H428" s="170">
        <v>72</v>
      </c>
      <c r="I428" s="171"/>
      <c r="J428" s="172">
        <f>ROUND(I428*H428,2)</f>
        <v>0</v>
      </c>
      <c r="K428" s="168" t="s">
        <v>3</v>
      </c>
      <c r="L428" s="40"/>
      <c r="M428" s="173" t="s">
        <v>3</v>
      </c>
      <c r="N428" s="174" t="s">
        <v>43</v>
      </c>
      <c r="O428" s="73"/>
      <c r="P428" s="175">
        <f>O428*H428</f>
        <v>0</v>
      </c>
      <c r="Q428" s="175">
        <v>0</v>
      </c>
      <c r="R428" s="175">
        <f>Q428*H428</f>
        <v>0</v>
      </c>
      <c r="S428" s="175">
        <v>0</v>
      </c>
      <c r="T428" s="176">
        <f>S428*H428</f>
        <v>0</v>
      </c>
      <c r="U428" s="39"/>
      <c r="V428" s="39"/>
      <c r="W428" s="39"/>
      <c r="X428" s="39"/>
      <c r="Y428" s="39"/>
      <c r="Z428" s="39"/>
      <c r="AA428" s="39"/>
      <c r="AB428" s="39"/>
      <c r="AC428" s="39"/>
      <c r="AD428" s="39"/>
      <c r="AE428" s="39"/>
      <c r="AR428" s="177" t="s">
        <v>219</v>
      </c>
      <c r="AT428" s="177" t="s">
        <v>132</v>
      </c>
      <c r="AU428" s="177" t="s">
        <v>79</v>
      </c>
      <c r="AY428" s="20" t="s">
        <v>129</v>
      </c>
      <c r="BE428" s="178">
        <f>IF(N428="základní",J428,0)</f>
        <v>0</v>
      </c>
      <c r="BF428" s="178">
        <f>IF(N428="snížená",J428,0)</f>
        <v>0</v>
      </c>
      <c r="BG428" s="178">
        <f>IF(N428="zákl. přenesená",J428,0)</f>
        <v>0</v>
      </c>
      <c r="BH428" s="178">
        <f>IF(N428="sníž. přenesená",J428,0)</f>
        <v>0</v>
      </c>
      <c r="BI428" s="178">
        <f>IF(N428="nulová",J428,0)</f>
        <v>0</v>
      </c>
      <c r="BJ428" s="20" t="s">
        <v>79</v>
      </c>
      <c r="BK428" s="178">
        <f>ROUND(I428*H428,2)</f>
        <v>0</v>
      </c>
      <c r="BL428" s="20" t="s">
        <v>219</v>
      </c>
      <c r="BM428" s="177" t="s">
        <v>793</v>
      </c>
    </row>
    <row r="429" s="2" customFormat="1" ht="37.8" customHeight="1">
      <c r="A429" s="39"/>
      <c r="B429" s="165"/>
      <c r="C429" s="166" t="s">
        <v>212</v>
      </c>
      <c r="D429" s="166" t="s">
        <v>132</v>
      </c>
      <c r="E429" s="167" t="s">
        <v>623</v>
      </c>
      <c r="F429" s="168" t="s">
        <v>624</v>
      </c>
      <c r="G429" s="169" t="s">
        <v>505</v>
      </c>
      <c r="H429" s="170">
        <v>12</v>
      </c>
      <c r="I429" s="171"/>
      <c r="J429" s="172">
        <f>ROUND(I429*H429,2)</f>
        <v>0</v>
      </c>
      <c r="K429" s="168" t="s">
        <v>3</v>
      </c>
      <c r="L429" s="40"/>
      <c r="M429" s="173" t="s">
        <v>3</v>
      </c>
      <c r="N429" s="174" t="s">
        <v>43</v>
      </c>
      <c r="O429" s="73"/>
      <c r="P429" s="175">
        <f>O429*H429</f>
        <v>0</v>
      </c>
      <c r="Q429" s="175">
        <v>0</v>
      </c>
      <c r="R429" s="175">
        <f>Q429*H429</f>
        <v>0</v>
      </c>
      <c r="S429" s="175">
        <v>0</v>
      </c>
      <c r="T429" s="176">
        <f>S429*H429</f>
        <v>0</v>
      </c>
      <c r="U429" s="39"/>
      <c r="V429" s="39"/>
      <c r="W429" s="39"/>
      <c r="X429" s="39"/>
      <c r="Y429" s="39"/>
      <c r="Z429" s="39"/>
      <c r="AA429" s="39"/>
      <c r="AB429" s="39"/>
      <c r="AC429" s="39"/>
      <c r="AD429" s="39"/>
      <c r="AE429" s="39"/>
      <c r="AR429" s="177" t="s">
        <v>219</v>
      </c>
      <c r="AT429" s="177" t="s">
        <v>132</v>
      </c>
      <c r="AU429" s="177" t="s">
        <v>79</v>
      </c>
      <c r="AY429" s="20" t="s">
        <v>129</v>
      </c>
      <c r="BE429" s="178">
        <f>IF(N429="základní",J429,0)</f>
        <v>0</v>
      </c>
      <c r="BF429" s="178">
        <f>IF(N429="snížená",J429,0)</f>
        <v>0</v>
      </c>
      <c r="BG429" s="178">
        <f>IF(N429="zákl. přenesená",J429,0)</f>
        <v>0</v>
      </c>
      <c r="BH429" s="178">
        <f>IF(N429="sníž. přenesená",J429,0)</f>
        <v>0</v>
      </c>
      <c r="BI429" s="178">
        <f>IF(N429="nulová",J429,0)</f>
        <v>0</v>
      </c>
      <c r="BJ429" s="20" t="s">
        <v>79</v>
      </c>
      <c r="BK429" s="178">
        <f>ROUND(I429*H429,2)</f>
        <v>0</v>
      </c>
      <c r="BL429" s="20" t="s">
        <v>219</v>
      </c>
      <c r="BM429" s="177" t="s">
        <v>794</v>
      </c>
    </row>
    <row r="430" s="2" customFormat="1" ht="24.15" customHeight="1">
      <c r="A430" s="39"/>
      <c r="B430" s="165"/>
      <c r="C430" s="166" t="s">
        <v>239</v>
      </c>
      <c r="D430" s="166" t="s">
        <v>132</v>
      </c>
      <c r="E430" s="167" t="s">
        <v>627</v>
      </c>
      <c r="F430" s="168" t="s">
        <v>628</v>
      </c>
      <c r="G430" s="169" t="s">
        <v>505</v>
      </c>
      <c r="H430" s="170">
        <v>1</v>
      </c>
      <c r="I430" s="171"/>
      <c r="J430" s="172">
        <f>ROUND(I430*H430,2)</f>
        <v>0</v>
      </c>
      <c r="K430" s="168" t="s">
        <v>3</v>
      </c>
      <c r="L430" s="40"/>
      <c r="M430" s="173" t="s">
        <v>3</v>
      </c>
      <c r="N430" s="174" t="s">
        <v>43</v>
      </c>
      <c r="O430" s="73"/>
      <c r="P430" s="175">
        <f>O430*H430</f>
        <v>0</v>
      </c>
      <c r="Q430" s="175">
        <v>0</v>
      </c>
      <c r="R430" s="175">
        <f>Q430*H430</f>
        <v>0</v>
      </c>
      <c r="S430" s="175">
        <v>0</v>
      </c>
      <c r="T430" s="176">
        <f>S430*H430</f>
        <v>0</v>
      </c>
      <c r="U430" s="39"/>
      <c r="V430" s="39"/>
      <c r="W430" s="39"/>
      <c r="X430" s="39"/>
      <c r="Y430" s="39"/>
      <c r="Z430" s="39"/>
      <c r="AA430" s="39"/>
      <c r="AB430" s="39"/>
      <c r="AC430" s="39"/>
      <c r="AD430" s="39"/>
      <c r="AE430" s="39"/>
      <c r="AR430" s="177" t="s">
        <v>219</v>
      </c>
      <c r="AT430" s="177" t="s">
        <v>132</v>
      </c>
      <c r="AU430" s="177" t="s">
        <v>79</v>
      </c>
      <c r="AY430" s="20" t="s">
        <v>129</v>
      </c>
      <c r="BE430" s="178">
        <f>IF(N430="základní",J430,0)</f>
        <v>0</v>
      </c>
      <c r="BF430" s="178">
        <f>IF(N430="snížená",J430,0)</f>
        <v>0</v>
      </c>
      <c r="BG430" s="178">
        <f>IF(N430="zákl. přenesená",J430,0)</f>
        <v>0</v>
      </c>
      <c r="BH430" s="178">
        <f>IF(N430="sníž. přenesená",J430,0)</f>
        <v>0</v>
      </c>
      <c r="BI430" s="178">
        <f>IF(N430="nulová",J430,0)</f>
        <v>0</v>
      </c>
      <c r="BJ430" s="20" t="s">
        <v>79</v>
      </c>
      <c r="BK430" s="178">
        <f>ROUND(I430*H430,2)</f>
        <v>0</v>
      </c>
      <c r="BL430" s="20" t="s">
        <v>219</v>
      </c>
      <c r="BM430" s="177" t="s">
        <v>795</v>
      </c>
    </row>
    <row r="431" s="2" customFormat="1" ht="55.5" customHeight="1">
      <c r="A431" s="39"/>
      <c r="B431" s="165"/>
      <c r="C431" s="166" t="s">
        <v>650</v>
      </c>
      <c r="D431" s="166" t="s">
        <v>132</v>
      </c>
      <c r="E431" s="167" t="s">
        <v>631</v>
      </c>
      <c r="F431" s="168" t="s">
        <v>632</v>
      </c>
      <c r="G431" s="169" t="s">
        <v>633</v>
      </c>
      <c r="H431" s="218"/>
      <c r="I431" s="171"/>
      <c r="J431" s="172">
        <f>ROUND(I431*H431,2)</f>
        <v>0</v>
      </c>
      <c r="K431" s="168" t="s">
        <v>136</v>
      </c>
      <c r="L431" s="40"/>
      <c r="M431" s="173" t="s">
        <v>3</v>
      </c>
      <c r="N431" s="174" t="s">
        <v>43</v>
      </c>
      <c r="O431" s="73"/>
      <c r="P431" s="175">
        <f>O431*H431</f>
        <v>0</v>
      </c>
      <c r="Q431" s="175">
        <v>0</v>
      </c>
      <c r="R431" s="175">
        <f>Q431*H431</f>
        <v>0</v>
      </c>
      <c r="S431" s="175">
        <v>0</v>
      </c>
      <c r="T431" s="176">
        <f>S431*H431</f>
        <v>0</v>
      </c>
      <c r="U431" s="39"/>
      <c r="V431" s="39"/>
      <c r="W431" s="39"/>
      <c r="X431" s="39"/>
      <c r="Y431" s="39"/>
      <c r="Z431" s="39"/>
      <c r="AA431" s="39"/>
      <c r="AB431" s="39"/>
      <c r="AC431" s="39"/>
      <c r="AD431" s="39"/>
      <c r="AE431" s="39"/>
      <c r="AR431" s="177" t="s">
        <v>219</v>
      </c>
      <c r="AT431" s="177" t="s">
        <v>132</v>
      </c>
      <c r="AU431" s="177" t="s">
        <v>79</v>
      </c>
      <c r="AY431" s="20" t="s">
        <v>129</v>
      </c>
      <c r="BE431" s="178">
        <f>IF(N431="základní",J431,0)</f>
        <v>0</v>
      </c>
      <c r="BF431" s="178">
        <f>IF(N431="snížená",J431,0)</f>
        <v>0</v>
      </c>
      <c r="BG431" s="178">
        <f>IF(N431="zákl. přenesená",J431,0)</f>
        <v>0</v>
      </c>
      <c r="BH431" s="178">
        <f>IF(N431="sníž. přenesená",J431,0)</f>
        <v>0</v>
      </c>
      <c r="BI431" s="178">
        <f>IF(N431="nulová",J431,0)</f>
        <v>0</v>
      </c>
      <c r="BJ431" s="20" t="s">
        <v>79</v>
      </c>
      <c r="BK431" s="178">
        <f>ROUND(I431*H431,2)</f>
        <v>0</v>
      </c>
      <c r="BL431" s="20" t="s">
        <v>219</v>
      </c>
      <c r="BM431" s="177" t="s">
        <v>796</v>
      </c>
    </row>
    <row r="432" s="2" customFormat="1">
      <c r="A432" s="39"/>
      <c r="B432" s="40"/>
      <c r="C432" s="39"/>
      <c r="D432" s="179" t="s">
        <v>138</v>
      </c>
      <c r="E432" s="39"/>
      <c r="F432" s="180" t="s">
        <v>635</v>
      </c>
      <c r="G432" s="39"/>
      <c r="H432" s="39"/>
      <c r="I432" s="181"/>
      <c r="J432" s="39"/>
      <c r="K432" s="39"/>
      <c r="L432" s="40"/>
      <c r="M432" s="182"/>
      <c r="N432" s="183"/>
      <c r="O432" s="73"/>
      <c r="P432" s="73"/>
      <c r="Q432" s="73"/>
      <c r="R432" s="73"/>
      <c r="S432" s="73"/>
      <c r="T432" s="74"/>
      <c r="U432" s="39"/>
      <c r="V432" s="39"/>
      <c r="W432" s="39"/>
      <c r="X432" s="39"/>
      <c r="Y432" s="39"/>
      <c r="Z432" s="39"/>
      <c r="AA432" s="39"/>
      <c r="AB432" s="39"/>
      <c r="AC432" s="39"/>
      <c r="AD432" s="39"/>
      <c r="AE432" s="39"/>
      <c r="AT432" s="20" t="s">
        <v>138</v>
      </c>
      <c r="AU432" s="20" t="s">
        <v>79</v>
      </c>
    </row>
    <row r="433" s="12" customFormat="1" ht="22.8" customHeight="1">
      <c r="A433" s="12"/>
      <c r="B433" s="152"/>
      <c r="C433" s="12"/>
      <c r="D433" s="153" t="s">
        <v>70</v>
      </c>
      <c r="E433" s="163" t="s">
        <v>636</v>
      </c>
      <c r="F433" s="163" t="s">
        <v>637</v>
      </c>
      <c r="G433" s="12"/>
      <c r="H433" s="12"/>
      <c r="I433" s="155"/>
      <c r="J433" s="164">
        <f>BK433</f>
        <v>0</v>
      </c>
      <c r="K433" s="12"/>
      <c r="L433" s="152"/>
      <c r="M433" s="157"/>
      <c r="N433" s="158"/>
      <c r="O433" s="158"/>
      <c r="P433" s="159">
        <f>SUM(P434:P436)</f>
        <v>0</v>
      </c>
      <c r="Q433" s="158"/>
      <c r="R433" s="159">
        <f>SUM(R434:R436)</f>
        <v>0</v>
      </c>
      <c r="S433" s="158"/>
      <c r="T433" s="160">
        <f>SUM(T434:T436)</f>
        <v>0</v>
      </c>
      <c r="U433" s="12"/>
      <c r="V433" s="12"/>
      <c r="W433" s="12"/>
      <c r="X433" s="12"/>
      <c r="Y433" s="12"/>
      <c r="Z433" s="12"/>
      <c r="AA433" s="12"/>
      <c r="AB433" s="12"/>
      <c r="AC433" s="12"/>
      <c r="AD433" s="12"/>
      <c r="AE433" s="12"/>
      <c r="AR433" s="153" t="s">
        <v>79</v>
      </c>
      <c r="AT433" s="161" t="s">
        <v>70</v>
      </c>
      <c r="AU433" s="161" t="s">
        <v>15</v>
      </c>
      <c r="AY433" s="153" t="s">
        <v>129</v>
      </c>
      <c r="BK433" s="162">
        <f>SUM(BK434:BK436)</f>
        <v>0</v>
      </c>
    </row>
    <row r="434" s="2" customFormat="1" ht="16.5" customHeight="1">
      <c r="A434" s="39"/>
      <c r="B434" s="165"/>
      <c r="C434" s="166" t="s">
        <v>658</v>
      </c>
      <c r="D434" s="166" t="s">
        <v>132</v>
      </c>
      <c r="E434" s="167" t="s">
        <v>638</v>
      </c>
      <c r="F434" s="168" t="s">
        <v>639</v>
      </c>
      <c r="G434" s="169" t="s">
        <v>523</v>
      </c>
      <c r="H434" s="170">
        <v>1</v>
      </c>
      <c r="I434" s="171"/>
      <c r="J434" s="172">
        <f>ROUND(I434*H434,2)</f>
        <v>0</v>
      </c>
      <c r="K434" s="168" t="s">
        <v>3</v>
      </c>
      <c r="L434" s="40"/>
      <c r="M434" s="173" t="s">
        <v>3</v>
      </c>
      <c r="N434" s="174" t="s">
        <v>43</v>
      </c>
      <c r="O434" s="73"/>
      <c r="P434" s="175">
        <f>O434*H434</f>
        <v>0</v>
      </c>
      <c r="Q434" s="175">
        <v>0</v>
      </c>
      <c r="R434" s="175">
        <f>Q434*H434</f>
        <v>0</v>
      </c>
      <c r="S434" s="175">
        <v>0</v>
      </c>
      <c r="T434" s="176">
        <f>S434*H434</f>
        <v>0</v>
      </c>
      <c r="U434" s="39"/>
      <c r="V434" s="39"/>
      <c r="W434" s="39"/>
      <c r="X434" s="39"/>
      <c r="Y434" s="39"/>
      <c r="Z434" s="39"/>
      <c r="AA434" s="39"/>
      <c r="AB434" s="39"/>
      <c r="AC434" s="39"/>
      <c r="AD434" s="39"/>
      <c r="AE434" s="39"/>
      <c r="AR434" s="177" t="s">
        <v>219</v>
      </c>
      <c r="AT434" s="177" t="s">
        <v>132</v>
      </c>
      <c r="AU434" s="177" t="s">
        <v>79</v>
      </c>
      <c r="AY434" s="20" t="s">
        <v>129</v>
      </c>
      <c r="BE434" s="178">
        <f>IF(N434="základní",J434,0)</f>
        <v>0</v>
      </c>
      <c r="BF434" s="178">
        <f>IF(N434="snížená",J434,0)</f>
        <v>0</v>
      </c>
      <c r="BG434" s="178">
        <f>IF(N434="zákl. přenesená",J434,0)</f>
        <v>0</v>
      </c>
      <c r="BH434" s="178">
        <f>IF(N434="sníž. přenesená",J434,0)</f>
        <v>0</v>
      </c>
      <c r="BI434" s="178">
        <f>IF(N434="nulová",J434,0)</f>
        <v>0</v>
      </c>
      <c r="BJ434" s="20" t="s">
        <v>79</v>
      </c>
      <c r="BK434" s="178">
        <f>ROUND(I434*H434,2)</f>
        <v>0</v>
      </c>
      <c r="BL434" s="20" t="s">
        <v>219</v>
      </c>
      <c r="BM434" s="177" t="s">
        <v>797</v>
      </c>
    </row>
    <row r="435" s="2" customFormat="1" ht="55.5" customHeight="1">
      <c r="A435" s="39"/>
      <c r="B435" s="165"/>
      <c r="C435" s="166" t="s">
        <v>654</v>
      </c>
      <c r="D435" s="166" t="s">
        <v>132</v>
      </c>
      <c r="E435" s="167" t="s">
        <v>641</v>
      </c>
      <c r="F435" s="168" t="s">
        <v>642</v>
      </c>
      <c r="G435" s="169" t="s">
        <v>633</v>
      </c>
      <c r="H435" s="218"/>
      <c r="I435" s="171"/>
      <c r="J435" s="172">
        <f>ROUND(I435*H435,2)</f>
        <v>0</v>
      </c>
      <c r="K435" s="168" t="s">
        <v>136</v>
      </c>
      <c r="L435" s="40"/>
      <c r="M435" s="173" t="s">
        <v>3</v>
      </c>
      <c r="N435" s="174" t="s">
        <v>43</v>
      </c>
      <c r="O435" s="73"/>
      <c r="P435" s="175">
        <f>O435*H435</f>
        <v>0</v>
      </c>
      <c r="Q435" s="175">
        <v>0</v>
      </c>
      <c r="R435" s="175">
        <f>Q435*H435</f>
        <v>0</v>
      </c>
      <c r="S435" s="175">
        <v>0</v>
      </c>
      <c r="T435" s="176">
        <f>S435*H435</f>
        <v>0</v>
      </c>
      <c r="U435" s="39"/>
      <c r="V435" s="39"/>
      <c r="W435" s="39"/>
      <c r="X435" s="39"/>
      <c r="Y435" s="39"/>
      <c r="Z435" s="39"/>
      <c r="AA435" s="39"/>
      <c r="AB435" s="39"/>
      <c r="AC435" s="39"/>
      <c r="AD435" s="39"/>
      <c r="AE435" s="39"/>
      <c r="AR435" s="177" t="s">
        <v>219</v>
      </c>
      <c r="AT435" s="177" t="s">
        <v>132</v>
      </c>
      <c r="AU435" s="177" t="s">
        <v>79</v>
      </c>
      <c r="AY435" s="20" t="s">
        <v>129</v>
      </c>
      <c r="BE435" s="178">
        <f>IF(N435="základní",J435,0)</f>
        <v>0</v>
      </c>
      <c r="BF435" s="178">
        <f>IF(N435="snížená",J435,0)</f>
        <v>0</v>
      </c>
      <c r="BG435" s="178">
        <f>IF(N435="zákl. přenesená",J435,0)</f>
        <v>0</v>
      </c>
      <c r="BH435" s="178">
        <f>IF(N435="sníž. přenesená",J435,0)</f>
        <v>0</v>
      </c>
      <c r="BI435" s="178">
        <f>IF(N435="nulová",J435,0)</f>
        <v>0</v>
      </c>
      <c r="BJ435" s="20" t="s">
        <v>79</v>
      </c>
      <c r="BK435" s="178">
        <f>ROUND(I435*H435,2)</f>
        <v>0</v>
      </c>
      <c r="BL435" s="20" t="s">
        <v>219</v>
      </c>
      <c r="BM435" s="177" t="s">
        <v>798</v>
      </c>
    </row>
    <row r="436" s="2" customFormat="1">
      <c r="A436" s="39"/>
      <c r="B436" s="40"/>
      <c r="C436" s="39"/>
      <c r="D436" s="179" t="s">
        <v>138</v>
      </c>
      <c r="E436" s="39"/>
      <c r="F436" s="180" t="s">
        <v>644</v>
      </c>
      <c r="G436" s="39"/>
      <c r="H436" s="39"/>
      <c r="I436" s="181"/>
      <c r="J436" s="39"/>
      <c r="K436" s="39"/>
      <c r="L436" s="40"/>
      <c r="M436" s="182"/>
      <c r="N436" s="183"/>
      <c r="O436" s="73"/>
      <c r="P436" s="73"/>
      <c r="Q436" s="73"/>
      <c r="R436" s="73"/>
      <c r="S436" s="73"/>
      <c r="T436" s="74"/>
      <c r="U436" s="39"/>
      <c r="V436" s="39"/>
      <c r="W436" s="39"/>
      <c r="X436" s="39"/>
      <c r="Y436" s="39"/>
      <c r="Z436" s="39"/>
      <c r="AA436" s="39"/>
      <c r="AB436" s="39"/>
      <c r="AC436" s="39"/>
      <c r="AD436" s="39"/>
      <c r="AE436" s="39"/>
      <c r="AT436" s="20" t="s">
        <v>138</v>
      </c>
      <c r="AU436" s="20" t="s">
        <v>79</v>
      </c>
    </row>
    <row r="437" s="12" customFormat="1" ht="25.92" customHeight="1">
      <c r="A437" s="12"/>
      <c r="B437" s="152"/>
      <c r="C437" s="12"/>
      <c r="D437" s="153" t="s">
        <v>70</v>
      </c>
      <c r="E437" s="154" t="s">
        <v>645</v>
      </c>
      <c r="F437" s="154" t="s">
        <v>646</v>
      </c>
      <c r="G437" s="12"/>
      <c r="H437" s="12"/>
      <c r="I437" s="155"/>
      <c r="J437" s="156">
        <f>BK437</f>
        <v>0</v>
      </c>
      <c r="K437" s="12"/>
      <c r="L437" s="152"/>
      <c r="M437" s="157"/>
      <c r="N437" s="158"/>
      <c r="O437" s="158"/>
      <c r="P437" s="159">
        <f>SUM(P438:P448)</f>
        <v>0</v>
      </c>
      <c r="Q437" s="158"/>
      <c r="R437" s="159">
        <f>SUM(R438:R448)</f>
        <v>0</v>
      </c>
      <c r="S437" s="158"/>
      <c r="T437" s="160">
        <f>SUM(T438:T448)</f>
        <v>0</v>
      </c>
      <c r="U437" s="12"/>
      <c r="V437" s="12"/>
      <c r="W437" s="12"/>
      <c r="X437" s="12"/>
      <c r="Y437" s="12"/>
      <c r="Z437" s="12"/>
      <c r="AA437" s="12"/>
      <c r="AB437" s="12"/>
      <c r="AC437" s="12"/>
      <c r="AD437" s="12"/>
      <c r="AE437" s="12"/>
      <c r="AR437" s="153" t="s">
        <v>88</v>
      </c>
      <c r="AT437" s="161" t="s">
        <v>70</v>
      </c>
      <c r="AU437" s="161" t="s">
        <v>71</v>
      </c>
      <c r="AY437" s="153" t="s">
        <v>129</v>
      </c>
      <c r="BK437" s="162">
        <f>SUM(BK438:BK448)</f>
        <v>0</v>
      </c>
    </row>
    <row r="438" s="2" customFormat="1" ht="24.15" customHeight="1">
      <c r="A438" s="39"/>
      <c r="B438" s="165"/>
      <c r="C438" s="166" t="s">
        <v>662</v>
      </c>
      <c r="D438" s="166" t="s">
        <v>132</v>
      </c>
      <c r="E438" s="167" t="s">
        <v>647</v>
      </c>
      <c r="F438" s="168" t="s">
        <v>648</v>
      </c>
      <c r="G438" s="169" t="s">
        <v>523</v>
      </c>
      <c r="H438" s="170">
        <v>1</v>
      </c>
      <c r="I438" s="171"/>
      <c r="J438" s="172">
        <f>ROUND(I438*H438,2)</f>
        <v>0</v>
      </c>
      <c r="K438" s="168" t="s">
        <v>3</v>
      </c>
      <c r="L438" s="40"/>
      <c r="M438" s="173" t="s">
        <v>3</v>
      </c>
      <c r="N438" s="174" t="s">
        <v>43</v>
      </c>
      <c r="O438" s="73"/>
      <c r="P438" s="175">
        <f>O438*H438</f>
        <v>0</v>
      </c>
      <c r="Q438" s="175">
        <v>0</v>
      </c>
      <c r="R438" s="175">
        <f>Q438*H438</f>
        <v>0</v>
      </c>
      <c r="S438" s="175">
        <v>0</v>
      </c>
      <c r="T438" s="176">
        <f>S438*H438</f>
        <v>0</v>
      </c>
      <c r="U438" s="39"/>
      <c r="V438" s="39"/>
      <c r="W438" s="39"/>
      <c r="X438" s="39"/>
      <c r="Y438" s="39"/>
      <c r="Z438" s="39"/>
      <c r="AA438" s="39"/>
      <c r="AB438" s="39"/>
      <c r="AC438" s="39"/>
      <c r="AD438" s="39"/>
      <c r="AE438" s="39"/>
      <c r="AR438" s="177" t="s">
        <v>85</v>
      </c>
      <c r="AT438" s="177" t="s">
        <v>132</v>
      </c>
      <c r="AU438" s="177" t="s">
        <v>15</v>
      </c>
      <c r="AY438" s="20" t="s">
        <v>129</v>
      </c>
      <c r="BE438" s="178">
        <f>IF(N438="základní",J438,0)</f>
        <v>0</v>
      </c>
      <c r="BF438" s="178">
        <f>IF(N438="snížená",J438,0)</f>
        <v>0</v>
      </c>
      <c r="BG438" s="178">
        <f>IF(N438="zákl. přenesená",J438,0)</f>
        <v>0</v>
      </c>
      <c r="BH438" s="178">
        <f>IF(N438="sníž. přenesená",J438,0)</f>
        <v>0</v>
      </c>
      <c r="BI438" s="178">
        <f>IF(N438="nulová",J438,0)</f>
        <v>0</v>
      </c>
      <c r="BJ438" s="20" t="s">
        <v>79</v>
      </c>
      <c r="BK438" s="178">
        <f>ROUND(I438*H438,2)</f>
        <v>0</v>
      </c>
      <c r="BL438" s="20" t="s">
        <v>85</v>
      </c>
      <c r="BM438" s="177" t="s">
        <v>799</v>
      </c>
    </row>
    <row r="439" s="2" customFormat="1" ht="16.5" customHeight="1">
      <c r="A439" s="39"/>
      <c r="B439" s="165"/>
      <c r="C439" s="166" t="s">
        <v>666</v>
      </c>
      <c r="D439" s="166" t="s">
        <v>132</v>
      </c>
      <c r="E439" s="167" t="s">
        <v>651</v>
      </c>
      <c r="F439" s="168" t="s">
        <v>652</v>
      </c>
      <c r="G439" s="169" t="s">
        <v>523</v>
      </c>
      <c r="H439" s="170">
        <v>1</v>
      </c>
      <c r="I439" s="171"/>
      <c r="J439" s="172">
        <f>ROUND(I439*H439,2)</f>
        <v>0</v>
      </c>
      <c r="K439" s="168" t="s">
        <v>3</v>
      </c>
      <c r="L439" s="40"/>
      <c r="M439" s="173" t="s">
        <v>3</v>
      </c>
      <c r="N439" s="174" t="s">
        <v>43</v>
      </c>
      <c r="O439" s="73"/>
      <c r="P439" s="175">
        <f>O439*H439</f>
        <v>0</v>
      </c>
      <c r="Q439" s="175">
        <v>0</v>
      </c>
      <c r="R439" s="175">
        <f>Q439*H439</f>
        <v>0</v>
      </c>
      <c r="S439" s="175">
        <v>0</v>
      </c>
      <c r="T439" s="176">
        <f>S439*H439</f>
        <v>0</v>
      </c>
      <c r="U439" s="39"/>
      <c r="V439" s="39"/>
      <c r="W439" s="39"/>
      <c r="X439" s="39"/>
      <c r="Y439" s="39"/>
      <c r="Z439" s="39"/>
      <c r="AA439" s="39"/>
      <c r="AB439" s="39"/>
      <c r="AC439" s="39"/>
      <c r="AD439" s="39"/>
      <c r="AE439" s="39"/>
      <c r="AR439" s="177" t="s">
        <v>85</v>
      </c>
      <c r="AT439" s="177" t="s">
        <v>132</v>
      </c>
      <c r="AU439" s="177" t="s">
        <v>15</v>
      </c>
      <c r="AY439" s="20" t="s">
        <v>129</v>
      </c>
      <c r="BE439" s="178">
        <f>IF(N439="základní",J439,0)</f>
        <v>0</v>
      </c>
      <c r="BF439" s="178">
        <f>IF(N439="snížená",J439,0)</f>
        <v>0</v>
      </c>
      <c r="BG439" s="178">
        <f>IF(N439="zákl. přenesená",J439,0)</f>
        <v>0</v>
      </c>
      <c r="BH439" s="178">
        <f>IF(N439="sníž. přenesená",J439,0)</f>
        <v>0</v>
      </c>
      <c r="BI439" s="178">
        <f>IF(N439="nulová",J439,0)</f>
        <v>0</v>
      </c>
      <c r="BJ439" s="20" t="s">
        <v>79</v>
      </c>
      <c r="BK439" s="178">
        <f>ROUND(I439*H439,2)</f>
        <v>0</v>
      </c>
      <c r="BL439" s="20" t="s">
        <v>85</v>
      </c>
      <c r="BM439" s="177" t="s">
        <v>800</v>
      </c>
    </row>
    <row r="440" s="2" customFormat="1" ht="16.5" customHeight="1">
      <c r="A440" s="39"/>
      <c r="B440" s="165"/>
      <c r="C440" s="166" t="s">
        <v>670</v>
      </c>
      <c r="D440" s="166" t="s">
        <v>132</v>
      </c>
      <c r="E440" s="167" t="s">
        <v>655</v>
      </c>
      <c r="F440" s="168" t="s">
        <v>656</v>
      </c>
      <c r="G440" s="169" t="s">
        <v>523</v>
      </c>
      <c r="H440" s="170">
        <v>1</v>
      </c>
      <c r="I440" s="171"/>
      <c r="J440" s="172">
        <f>ROUND(I440*H440,2)</f>
        <v>0</v>
      </c>
      <c r="K440" s="168" t="s">
        <v>3</v>
      </c>
      <c r="L440" s="40"/>
      <c r="M440" s="173" t="s">
        <v>3</v>
      </c>
      <c r="N440" s="174" t="s">
        <v>43</v>
      </c>
      <c r="O440" s="73"/>
      <c r="P440" s="175">
        <f>O440*H440</f>
        <v>0</v>
      </c>
      <c r="Q440" s="175">
        <v>0</v>
      </c>
      <c r="R440" s="175">
        <f>Q440*H440</f>
        <v>0</v>
      </c>
      <c r="S440" s="175">
        <v>0</v>
      </c>
      <c r="T440" s="176">
        <f>S440*H440</f>
        <v>0</v>
      </c>
      <c r="U440" s="39"/>
      <c r="V440" s="39"/>
      <c r="W440" s="39"/>
      <c r="X440" s="39"/>
      <c r="Y440" s="39"/>
      <c r="Z440" s="39"/>
      <c r="AA440" s="39"/>
      <c r="AB440" s="39"/>
      <c r="AC440" s="39"/>
      <c r="AD440" s="39"/>
      <c r="AE440" s="39"/>
      <c r="AR440" s="177" t="s">
        <v>85</v>
      </c>
      <c r="AT440" s="177" t="s">
        <v>132</v>
      </c>
      <c r="AU440" s="177" t="s">
        <v>15</v>
      </c>
      <c r="AY440" s="20" t="s">
        <v>129</v>
      </c>
      <c r="BE440" s="178">
        <f>IF(N440="základní",J440,0)</f>
        <v>0</v>
      </c>
      <c r="BF440" s="178">
        <f>IF(N440="snížená",J440,0)</f>
        <v>0</v>
      </c>
      <c r="BG440" s="178">
        <f>IF(N440="zákl. přenesená",J440,0)</f>
        <v>0</v>
      </c>
      <c r="BH440" s="178">
        <f>IF(N440="sníž. přenesená",J440,0)</f>
        <v>0</v>
      </c>
      <c r="BI440" s="178">
        <f>IF(N440="nulová",J440,0)</f>
        <v>0</v>
      </c>
      <c r="BJ440" s="20" t="s">
        <v>79</v>
      </c>
      <c r="BK440" s="178">
        <f>ROUND(I440*H440,2)</f>
        <v>0</v>
      </c>
      <c r="BL440" s="20" t="s">
        <v>85</v>
      </c>
      <c r="BM440" s="177" t="s">
        <v>801</v>
      </c>
    </row>
    <row r="441" s="2" customFormat="1" ht="16.5" customHeight="1">
      <c r="A441" s="39"/>
      <c r="B441" s="165"/>
      <c r="C441" s="166" t="s">
        <v>674</v>
      </c>
      <c r="D441" s="166" t="s">
        <v>132</v>
      </c>
      <c r="E441" s="167" t="s">
        <v>659</v>
      </c>
      <c r="F441" s="168" t="s">
        <v>660</v>
      </c>
      <c r="G441" s="169" t="s">
        <v>523</v>
      </c>
      <c r="H441" s="170">
        <v>1</v>
      </c>
      <c r="I441" s="171"/>
      <c r="J441" s="172">
        <f>ROUND(I441*H441,2)</f>
        <v>0</v>
      </c>
      <c r="K441" s="168" t="s">
        <v>3</v>
      </c>
      <c r="L441" s="40"/>
      <c r="M441" s="173" t="s">
        <v>3</v>
      </c>
      <c r="N441" s="174" t="s">
        <v>43</v>
      </c>
      <c r="O441" s="73"/>
      <c r="P441" s="175">
        <f>O441*H441</f>
        <v>0</v>
      </c>
      <c r="Q441" s="175">
        <v>0</v>
      </c>
      <c r="R441" s="175">
        <f>Q441*H441</f>
        <v>0</v>
      </c>
      <c r="S441" s="175">
        <v>0</v>
      </c>
      <c r="T441" s="176">
        <f>S441*H441</f>
        <v>0</v>
      </c>
      <c r="U441" s="39"/>
      <c r="V441" s="39"/>
      <c r="W441" s="39"/>
      <c r="X441" s="39"/>
      <c r="Y441" s="39"/>
      <c r="Z441" s="39"/>
      <c r="AA441" s="39"/>
      <c r="AB441" s="39"/>
      <c r="AC441" s="39"/>
      <c r="AD441" s="39"/>
      <c r="AE441" s="39"/>
      <c r="AR441" s="177" t="s">
        <v>85</v>
      </c>
      <c r="AT441" s="177" t="s">
        <v>132</v>
      </c>
      <c r="AU441" s="177" t="s">
        <v>15</v>
      </c>
      <c r="AY441" s="20" t="s">
        <v>129</v>
      </c>
      <c r="BE441" s="178">
        <f>IF(N441="základní",J441,0)</f>
        <v>0</v>
      </c>
      <c r="BF441" s="178">
        <f>IF(N441="snížená",J441,0)</f>
        <v>0</v>
      </c>
      <c r="BG441" s="178">
        <f>IF(N441="zákl. přenesená",J441,0)</f>
        <v>0</v>
      </c>
      <c r="BH441" s="178">
        <f>IF(N441="sníž. přenesená",J441,0)</f>
        <v>0</v>
      </c>
      <c r="BI441" s="178">
        <f>IF(N441="nulová",J441,0)</f>
        <v>0</v>
      </c>
      <c r="BJ441" s="20" t="s">
        <v>79</v>
      </c>
      <c r="BK441" s="178">
        <f>ROUND(I441*H441,2)</f>
        <v>0</v>
      </c>
      <c r="BL441" s="20" t="s">
        <v>85</v>
      </c>
      <c r="BM441" s="177" t="s">
        <v>802</v>
      </c>
    </row>
    <row r="442" s="2" customFormat="1" ht="24.15" customHeight="1">
      <c r="A442" s="39"/>
      <c r="B442" s="165"/>
      <c r="C442" s="166" t="s">
        <v>678</v>
      </c>
      <c r="D442" s="166" t="s">
        <v>132</v>
      </c>
      <c r="E442" s="167" t="s">
        <v>663</v>
      </c>
      <c r="F442" s="168" t="s">
        <v>664</v>
      </c>
      <c r="G442" s="169" t="s">
        <v>523</v>
      </c>
      <c r="H442" s="170">
        <v>1</v>
      </c>
      <c r="I442" s="171"/>
      <c r="J442" s="172">
        <f>ROUND(I442*H442,2)</f>
        <v>0</v>
      </c>
      <c r="K442" s="168" t="s">
        <v>3</v>
      </c>
      <c r="L442" s="40"/>
      <c r="M442" s="173" t="s">
        <v>3</v>
      </c>
      <c r="N442" s="174" t="s">
        <v>43</v>
      </c>
      <c r="O442" s="73"/>
      <c r="P442" s="175">
        <f>O442*H442</f>
        <v>0</v>
      </c>
      <c r="Q442" s="175">
        <v>0</v>
      </c>
      <c r="R442" s="175">
        <f>Q442*H442</f>
        <v>0</v>
      </c>
      <c r="S442" s="175">
        <v>0</v>
      </c>
      <c r="T442" s="176">
        <f>S442*H442</f>
        <v>0</v>
      </c>
      <c r="U442" s="39"/>
      <c r="V442" s="39"/>
      <c r="W442" s="39"/>
      <c r="X442" s="39"/>
      <c r="Y442" s="39"/>
      <c r="Z442" s="39"/>
      <c r="AA442" s="39"/>
      <c r="AB442" s="39"/>
      <c r="AC442" s="39"/>
      <c r="AD442" s="39"/>
      <c r="AE442" s="39"/>
      <c r="AR442" s="177" t="s">
        <v>85</v>
      </c>
      <c r="AT442" s="177" t="s">
        <v>132</v>
      </c>
      <c r="AU442" s="177" t="s">
        <v>15</v>
      </c>
      <c r="AY442" s="20" t="s">
        <v>129</v>
      </c>
      <c r="BE442" s="178">
        <f>IF(N442="základní",J442,0)</f>
        <v>0</v>
      </c>
      <c r="BF442" s="178">
        <f>IF(N442="snížená",J442,0)</f>
        <v>0</v>
      </c>
      <c r="BG442" s="178">
        <f>IF(N442="zákl. přenesená",J442,0)</f>
        <v>0</v>
      </c>
      <c r="BH442" s="178">
        <f>IF(N442="sníž. přenesená",J442,0)</f>
        <v>0</v>
      </c>
      <c r="BI442" s="178">
        <f>IF(N442="nulová",J442,0)</f>
        <v>0</v>
      </c>
      <c r="BJ442" s="20" t="s">
        <v>79</v>
      </c>
      <c r="BK442" s="178">
        <f>ROUND(I442*H442,2)</f>
        <v>0</v>
      </c>
      <c r="BL442" s="20" t="s">
        <v>85</v>
      </c>
      <c r="BM442" s="177" t="s">
        <v>803</v>
      </c>
    </row>
    <row r="443" s="2" customFormat="1" ht="24.15" customHeight="1">
      <c r="A443" s="39"/>
      <c r="B443" s="165"/>
      <c r="C443" s="166" t="s">
        <v>682</v>
      </c>
      <c r="D443" s="166" t="s">
        <v>132</v>
      </c>
      <c r="E443" s="167" t="s">
        <v>667</v>
      </c>
      <c r="F443" s="168" t="s">
        <v>668</v>
      </c>
      <c r="G443" s="169" t="s">
        <v>523</v>
      </c>
      <c r="H443" s="170">
        <v>1</v>
      </c>
      <c r="I443" s="171"/>
      <c r="J443" s="172">
        <f>ROUND(I443*H443,2)</f>
        <v>0</v>
      </c>
      <c r="K443" s="168" t="s">
        <v>3</v>
      </c>
      <c r="L443" s="40"/>
      <c r="M443" s="173" t="s">
        <v>3</v>
      </c>
      <c r="N443" s="174" t="s">
        <v>43</v>
      </c>
      <c r="O443" s="73"/>
      <c r="P443" s="175">
        <f>O443*H443</f>
        <v>0</v>
      </c>
      <c r="Q443" s="175">
        <v>0</v>
      </c>
      <c r="R443" s="175">
        <f>Q443*H443</f>
        <v>0</v>
      </c>
      <c r="S443" s="175">
        <v>0</v>
      </c>
      <c r="T443" s="176">
        <f>S443*H443</f>
        <v>0</v>
      </c>
      <c r="U443" s="39"/>
      <c r="V443" s="39"/>
      <c r="W443" s="39"/>
      <c r="X443" s="39"/>
      <c r="Y443" s="39"/>
      <c r="Z443" s="39"/>
      <c r="AA443" s="39"/>
      <c r="AB443" s="39"/>
      <c r="AC443" s="39"/>
      <c r="AD443" s="39"/>
      <c r="AE443" s="39"/>
      <c r="AR443" s="177" t="s">
        <v>219</v>
      </c>
      <c r="AT443" s="177" t="s">
        <v>132</v>
      </c>
      <c r="AU443" s="177" t="s">
        <v>15</v>
      </c>
      <c r="AY443" s="20" t="s">
        <v>129</v>
      </c>
      <c r="BE443" s="178">
        <f>IF(N443="základní",J443,0)</f>
        <v>0</v>
      </c>
      <c r="BF443" s="178">
        <f>IF(N443="snížená",J443,0)</f>
        <v>0</v>
      </c>
      <c r="BG443" s="178">
        <f>IF(N443="zákl. přenesená",J443,0)</f>
        <v>0</v>
      </c>
      <c r="BH443" s="178">
        <f>IF(N443="sníž. přenesená",J443,0)</f>
        <v>0</v>
      </c>
      <c r="BI443" s="178">
        <f>IF(N443="nulová",J443,0)</f>
        <v>0</v>
      </c>
      <c r="BJ443" s="20" t="s">
        <v>79</v>
      </c>
      <c r="BK443" s="178">
        <f>ROUND(I443*H443,2)</f>
        <v>0</v>
      </c>
      <c r="BL443" s="20" t="s">
        <v>219</v>
      </c>
      <c r="BM443" s="177" t="s">
        <v>804</v>
      </c>
    </row>
    <row r="444" s="2" customFormat="1" ht="24.15" customHeight="1">
      <c r="A444" s="39"/>
      <c r="B444" s="165"/>
      <c r="C444" s="166" t="s">
        <v>686</v>
      </c>
      <c r="D444" s="166" t="s">
        <v>132</v>
      </c>
      <c r="E444" s="167" t="s">
        <v>671</v>
      </c>
      <c r="F444" s="168" t="s">
        <v>672</v>
      </c>
      <c r="G444" s="169" t="s">
        <v>523</v>
      </c>
      <c r="H444" s="170">
        <v>1</v>
      </c>
      <c r="I444" s="171"/>
      <c r="J444" s="172">
        <f>ROUND(I444*H444,2)</f>
        <v>0</v>
      </c>
      <c r="K444" s="168" t="s">
        <v>3</v>
      </c>
      <c r="L444" s="40"/>
      <c r="M444" s="173" t="s">
        <v>3</v>
      </c>
      <c r="N444" s="174" t="s">
        <v>43</v>
      </c>
      <c r="O444" s="73"/>
      <c r="P444" s="175">
        <f>O444*H444</f>
        <v>0</v>
      </c>
      <c r="Q444" s="175">
        <v>0</v>
      </c>
      <c r="R444" s="175">
        <f>Q444*H444</f>
        <v>0</v>
      </c>
      <c r="S444" s="175">
        <v>0</v>
      </c>
      <c r="T444" s="176">
        <f>S444*H444</f>
        <v>0</v>
      </c>
      <c r="U444" s="39"/>
      <c r="V444" s="39"/>
      <c r="W444" s="39"/>
      <c r="X444" s="39"/>
      <c r="Y444" s="39"/>
      <c r="Z444" s="39"/>
      <c r="AA444" s="39"/>
      <c r="AB444" s="39"/>
      <c r="AC444" s="39"/>
      <c r="AD444" s="39"/>
      <c r="AE444" s="39"/>
      <c r="AR444" s="177" t="s">
        <v>85</v>
      </c>
      <c r="AT444" s="177" t="s">
        <v>132</v>
      </c>
      <c r="AU444" s="177" t="s">
        <v>15</v>
      </c>
      <c r="AY444" s="20" t="s">
        <v>129</v>
      </c>
      <c r="BE444" s="178">
        <f>IF(N444="základní",J444,0)</f>
        <v>0</v>
      </c>
      <c r="BF444" s="178">
        <f>IF(N444="snížená",J444,0)</f>
        <v>0</v>
      </c>
      <c r="BG444" s="178">
        <f>IF(N444="zákl. přenesená",J444,0)</f>
        <v>0</v>
      </c>
      <c r="BH444" s="178">
        <f>IF(N444="sníž. přenesená",J444,0)</f>
        <v>0</v>
      </c>
      <c r="BI444" s="178">
        <f>IF(N444="nulová",J444,0)</f>
        <v>0</v>
      </c>
      <c r="BJ444" s="20" t="s">
        <v>79</v>
      </c>
      <c r="BK444" s="178">
        <f>ROUND(I444*H444,2)</f>
        <v>0</v>
      </c>
      <c r="BL444" s="20" t="s">
        <v>85</v>
      </c>
      <c r="BM444" s="177" t="s">
        <v>805</v>
      </c>
    </row>
    <row r="445" s="2" customFormat="1" ht="232.2" customHeight="1">
      <c r="A445" s="39"/>
      <c r="B445" s="165"/>
      <c r="C445" s="166" t="s">
        <v>806</v>
      </c>
      <c r="D445" s="166" t="s">
        <v>132</v>
      </c>
      <c r="E445" s="167" t="s">
        <v>675</v>
      </c>
      <c r="F445" s="168" t="s">
        <v>676</v>
      </c>
      <c r="G445" s="169" t="s">
        <v>523</v>
      </c>
      <c r="H445" s="170">
        <v>1</v>
      </c>
      <c r="I445" s="171"/>
      <c r="J445" s="172">
        <f>ROUND(I445*H445,2)</f>
        <v>0</v>
      </c>
      <c r="K445" s="168" t="s">
        <v>3</v>
      </c>
      <c r="L445" s="40"/>
      <c r="M445" s="173" t="s">
        <v>3</v>
      </c>
      <c r="N445" s="174" t="s">
        <v>43</v>
      </c>
      <c r="O445" s="73"/>
      <c r="P445" s="175">
        <f>O445*H445</f>
        <v>0</v>
      </c>
      <c r="Q445" s="175">
        <v>0</v>
      </c>
      <c r="R445" s="175">
        <f>Q445*H445</f>
        <v>0</v>
      </c>
      <c r="S445" s="175">
        <v>0</v>
      </c>
      <c r="T445" s="176">
        <f>S445*H445</f>
        <v>0</v>
      </c>
      <c r="U445" s="39"/>
      <c r="V445" s="39"/>
      <c r="W445" s="39"/>
      <c r="X445" s="39"/>
      <c r="Y445" s="39"/>
      <c r="Z445" s="39"/>
      <c r="AA445" s="39"/>
      <c r="AB445" s="39"/>
      <c r="AC445" s="39"/>
      <c r="AD445" s="39"/>
      <c r="AE445" s="39"/>
      <c r="AR445" s="177" t="s">
        <v>85</v>
      </c>
      <c r="AT445" s="177" t="s">
        <v>132</v>
      </c>
      <c r="AU445" s="177" t="s">
        <v>15</v>
      </c>
      <c r="AY445" s="20" t="s">
        <v>129</v>
      </c>
      <c r="BE445" s="178">
        <f>IF(N445="základní",J445,0)</f>
        <v>0</v>
      </c>
      <c r="BF445" s="178">
        <f>IF(N445="snížená",J445,0)</f>
        <v>0</v>
      </c>
      <c r="BG445" s="178">
        <f>IF(N445="zákl. přenesená",J445,0)</f>
        <v>0</v>
      </c>
      <c r="BH445" s="178">
        <f>IF(N445="sníž. přenesená",J445,0)</f>
        <v>0</v>
      </c>
      <c r="BI445" s="178">
        <f>IF(N445="nulová",J445,0)</f>
        <v>0</v>
      </c>
      <c r="BJ445" s="20" t="s">
        <v>79</v>
      </c>
      <c r="BK445" s="178">
        <f>ROUND(I445*H445,2)</f>
        <v>0</v>
      </c>
      <c r="BL445" s="20" t="s">
        <v>85</v>
      </c>
      <c r="BM445" s="177" t="s">
        <v>807</v>
      </c>
    </row>
    <row r="446" s="2" customFormat="1" ht="204.9" customHeight="1">
      <c r="A446" s="39"/>
      <c r="B446" s="165"/>
      <c r="C446" s="166" t="s">
        <v>808</v>
      </c>
      <c r="D446" s="166" t="s">
        <v>132</v>
      </c>
      <c r="E446" s="167" t="s">
        <v>679</v>
      </c>
      <c r="F446" s="168" t="s">
        <v>680</v>
      </c>
      <c r="G446" s="169" t="s">
        <v>523</v>
      </c>
      <c r="H446" s="170">
        <v>1</v>
      </c>
      <c r="I446" s="171"/>
      <c r="J446" s="172">
        <f>ROUND(I446*H446,2)</f>
        <v>0</v>
      </c>
      <c r="K446" s="168" t="s">
        <v>3</v>
      </c>
      <c r="L446" s="40"/>
      <c r="M446" s="173" t="s">
        <v>3</v>
      </c>
      <c r="N446" s="174" t="s">
        <v>43</v>
      </c>
      <c r="O446" s="73"/>
      <c r="P446" s="175">
        <f>O446*H446</f>
        <v>0</v>
      </c>
      <c r="Q446" s="175">
        <v>0</v>
      </c>
      <c r="R446" s="175">
        <f>Q446*H446</f>
        <v>0</v>
      </c>
      <c r="S446" s="175">
        <v>0</v>
      </c>
      <c r="T446" s="176">
        <f>S446*H446</f>
        <v>0</v>
      </c>
      <c r="U446" s="39"/>
      <c r="V446" s="39"/>
      <c r="W446" s="39"/>
      <c r="X446" s="39"/>
      <c r="Y446" s="39"/>
      <c r="Z446" s="39"/>
      <c r="AA446" s="39"/>
      <c r="AB446" s="39"/>
      <c r="AC446" s="39"/>
      <c r="AD446" s="39"/>
      <c r="AE446" s="39"/>
      <c r="AR446" s="177" t="s">
        <v>85</v>
      </c>
      <c r="AT446" s="177" t="s">
        <v>132</v>
      </c>
      <c r="AU446" s="177" t="s">
        <v>15</v>
      </c>
      <c r="AY446" s="20" t="s">
        <v>129</v>
      </c>
      <c r="BE446" s="178">
        <f>IF(N446="základní",J446,0)</f>
        <v>0</v>
      </c>
      <c r="BF446" s="178">
        <f>IF(N446="snížená",J446,0)</f>
        <v>0</v>
      </c>
      <c r="BG446" s="178">
        <f>IF(N446="zákl. přenesená",J446,0)</f>
        <v>0</v>
      </c>
      <c r="BH446" s="178">
        <f>IF(N446="sníž. přenesená",J446,0)</f>
        <v>0</v>
      </c>
      <c r="BI446" s="178">
        <f>IF(N446="nulová",J446,0)</f>
        <v>0</v>
      </c>
      <c r="BJ446" s="20" t="s">
        <v>79</v>
      </c>
      <c r="BK446" s="178">
        <f>ROUND(I446*H446,2)</f>
        <v>0</v>
      </c>
      <c r="BL446" s="20" t="s">
        <v>85</v>
      </c>
      <c r="BM446" s="177" t="s">
        <v>809</v>
      </c>
    </row>
    <row r="447" s="2" customFormat="1" ht="271.5" customHeight="1">
      <c r="A447" s="39"/>
      <c r="B447" s="165"/>
      <c r="C447" s="166" t="s">
        <v>810</v>
      </c>
      <c r="D447" s="166" t="s">
        <v>132</v>
      </c>
      <c r="E447" s="167" t="s">
        <v>683</v>
      </c>
      <c r="F447" s="168" t="s">
        <v>684</v>
      </c>
      <c r="G447" s="169" t="s">
        <v>523</v>
      </c>
      <c r="H447" s="170">
        <v>1</v>
      </c>
      <c r="I447" s="171"/>
      <c r="J447" s="172">
        <f>ROUND(I447*H447,2)</f>
        <v>0</v>
      </c>
      <c r="K447" s="168" t="s">
        <v>3</v>
      </c>
      <c r="L447" s="40"/>
      <c r="M447" s="173" t="s">
        <v>3</v>
      </c>
      <c r="N447" s="174" t="s">
        <v>43</v>
      </c>
      <c r="O447" s="73"/>
      <c r="P447" s="175">
        <f>O447*H447</f>
        <v>0</v>
      </c>
      <c r="Q447" s="175">
        <v>0</v>
      </c>
      <c r="R447" s="175">
        <f>Q447*H447</f>
        <v>0</v>
      </c>
      <c r="S447" s="175">
        <v>0</v>
      </c>
      <c r="T447" s="176">
        <f>S447*H447</f>
        <v>0</v>
      </c>
      <c r="U447" s="39"/>
      <c r="V447" s="39"/>
      <c r="W447" s="39"/>
      <c r="X447" s="39"/>
      <c r="Y447" s="39"/>
      <c r="Z447" s="39"/>
      <c r="AA447" s="39"/>
      <c r="AB447" s="39"/>
      <c r="AC447" s="39"/>
      <c r="AD447" s="39"/>
      <c r="AE447" s="39"/>
      <c r="AR447" s="177" t="s">
        <v>85</v>
      </c>
      <c r="AT447" s="177" t="s">
        <v>132</v>
      </c>
      <c r="AU447" s="177" t="s">
        <v>15</v>
      </c>
      <c r="AY447" s="20" t="s">
        <v>129</v>
      </c>
      <c r="BE447" s="178">
        <f>IF(N447="základní",J447,0)</f>
        <v>0</v>
      </c>
      <c r="BF447" s="178">
        <f>IF(N447="snížená",J447,0)</f>
        <v>0</v>
      </c>
      <c r="BG447" s="178">
        <f>IF(N447="zákl. přenesená",J447,0)</f>
        <v>0</v>
      </c>
      <c r="BH447" s="178">
        <f>IF(N447="sníž. přenesená",J447,0)</f>
        <v>0</v>
      </c>
      <c r="BI447" s="178">
        <f>IF(N447="nulová",J447,0)</f>
        <v>0</v>
      </c>
      <c r="BJ447" s="20" t="s">
        <v>79</v>
      </c>
      <c r="BK447" s="178">
        <f>ROUND(I447*H447,2)</f>
        <v>0</v>
      </c>
      <c r="BL447" s="20" t="s">
        <v>85</v>
      </c>
      <c r="BM447" s="177" t="s">
        <v>811</v>
      </c>
    </row>
    <row r="448" s="2" customFormat="1" ht="167.85" customHeight="1">
      <c r="A448" s="39"/>
      <c r="B448" s="165"/>
      <c r="C448" s="166" t="s">
        <v>812</v>
      </c>
      <c r="D448" s="166" t="s">
        <v>132</v>
      </c>
      <c r="E448" s="167" t="s">
        <v>687</v>
      </c>
      <c r="F448" s="168" t="s">
        <v>688</v>
      </c>
      <c r="G448" s="169" t="s">
        <v>523</v>
      </c>
      <c r="H448" s="170">
        <v>1</v>
      </c>
      <c r="I448" s="171"/>
      <c r="J448" s="172">
        <f>ROUND(I448*H448,2)</f>
        <v>0</v>
      </c>
      <c r="K448" s="168" t="s">
        <v>3</v>
      </c>
      <c r="L448" s="40"/>
      <c r="M448" s="219" t="s">
        <v>3</v>
      </c>
      <c r="N448" s="220" t="s">
        <v>43</v>
      </c>
      <c r="O448" s="221"/>
      <c r="P448" s="222">
        <f>O448*H448</f>
        <v>0</v>
      </c>
      <c r="Q448" s="222">
        <v>0</v>
      </c>
      <c r="R448" s="222">
        <f>Q448*H448</f>
        <v>0</v>
      </c>
      <c r="S448" s="222">
        <v>0</v>
      </c>
      <c r="T448" s="223">
        <f>S448*H448</f>
        <v>0</v>
      </c>
      <c r="U448" s="39"/>
      <c r="V448" s="39"/>
      <c r="W448" s="39"/>
      <c r="X448" s="39"/>
      <c r="Y448" s="39"/>
      <c r="Z448" s="39"/>
      <c r="AA448" s="39"/>
      <c r="AB448" s="39"/>
      <c r="AC448" s="39"/>
      <c r="AD448" s="39"/>
      <c r="AE448" s="39"/>
      <c r="AR448" s="177" t="s">
        <v>85</v>
      </c>
      <c r="AT448" s="177" t="s">
        <v>132</v>
      </c>
      <c r="AU448" s="177" t="s">
        <v>15</v>
      </c>
      <c r="AY448" s="20" t="s">
        <v>129</v>
      </c>
      <c r="BE448" s="178">
        <f>IF(N448="základní",J448,0)</f>
        <v>0</v>
      </c>
      <c r="BF448" s="178">
        <f>IF(N448="snížená",J448,0)</f>
        <v>0</v>
      </c>
      <c r="BG448" s="178">
        <f>IF(N448="zákl. přenesená",J448,0)</f>
        <v>0</v>
      </c>
      <c r="BH448" s="178">
        <f>IF(N448="sníž. přenesená",J448,0)</f>
        <v>0</v>
      </c>
      <c r="BI448" s="178">
        <f>IF(N448="nulová",J448,0)</f>
        <v>0</v>
      </c>
      <c r="BJ448" s="20" t="s">
        <v>79</v>
      </c>
      <c r="BK448" s="178">
        <f>ROUND(I448*H448,2)</f>
        <v>0</v>
      </c>
      <c r="BL448" s="20" t="s">
        <v>85</v>
      </c>
      <c r="BM448" s="177" t="s">
        <v>813</v>
      </c>
    </row>
    <row r="449" s="2" customFormat="1" ht="6.96" customHeight="1">
      <c r="A449" s="39"/>
      <c r="B449" s="56"/>
      <c r="C449" s="57"/>
      <c r="D449" s="57"/>
      <c r="E449" s="57"/>
      <c r="F449" s="57"/>
      <c r="G449" s="57"/>
      <c r="H449" s="57"/>
      <c r="I449" s="57"/>
      <c r="J449" s="57"/>
      <c r="K449" s="57"/>
      <c r="L449" s="40"/>
      <c r="M449" s="39"/>
      <c r="O449" s="39"/>
      <c r="P449" s="39"/>
      <c r="Q449" s="39"/>
      <c r="R449" s="39"/>
      <c r="S449" s="39"/>
      <c r="T449" s="39"/>
      <c r="U449" s="39"/>
      <c r="V449" s="39"/>
      <c r="W449" s="39"/>
      <c r="X449" s="39"/>
      <c r="Y449" s="39"/>
      <c r="Z449" s="39"/>
      <c r="AA449" s="39"/>
      <c r="AB449" s="39"/>
      <c r="AC449" s="39"/>
      <c r="AD449" s="39"/>
      <c r="AE449" s="39"/>
    </row>
  </sheetData>
  <autoFilter ref="C94:K448"/>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2/622131121"/>
    <hyperlink ref="F101" r:id="rId2" display="https://podminky.urs.cz/item/CS_URS_2024_02/622211011"/>
    <hyperlink ref="F107" r:id="rId3" display="https://podminky.urs.cz/item/CS_URS_2024_02/622211021"/>
    <hyperlink ref="F113" r:id="rId4" display="https://podminky.urs.cz/item/CS_URS_2024_02/622251101"/>
    <hyperlink ref="F116" r:id="rId5" display="https://podminky.urs.cz/item/CS_URS_2024_02/622151031"/>
    <hyperlink ref="F118" r:id="rId6" display="https://podminky.urs.cz/item/CS_URS_2024_02/622531012"/>
    <hyperlink ref="F122" r:id="rId7" display="https://podminky.urs.cz/item/CS_URS_2024_02/941211112"/>
    <hyperlink ref="F126" r:id="rId8" display="https://podminky.urs.cz/item/CS_URS_2024_02/941211212"/>
    <hyperlink ref="F130" r:id="rId9" display="https://podminky.urs.cz/item/CS_URS_2024_02/941211812"/>
    <hyperlink ref="F132" r:id="rId10" display="https://podminky.urs.cz/item/CS_URS_2024_02/944511111"/>
    <hyperlink ref="F134" r:id="rId11" display="https://podminky.urs.cz/item/CS_URS_2024_02/944511211"/>
    <hyperlink ref="F136" r:id="rId12" display="https://podminky.urs.cz/item/CS_URS_2024_02/944511811"/>
    <hyperlink ref="F146" r:id="rId13" display="https://podminky.urs.cz/item/CS_URS_2024_02/966080101"/>
    <hyperlink ref="F148" r:id="rId14" display="https://podminky.urs.cz/item/CS_URS_2024_02/966080103"/>
    <hyperlink ref="F151" r:id="rId15" display="https://podminky.urs.cz/item/CS_URS_2024_02/997013214"/>
    <hyperlink ref="F153" r:id="rId16" display="https://podminky.urs.cz/item/CS_URS_2024_02/997013501"/>
    <hyperlink ref="F155" r:id="rId17" display="https://podminky.urs.cz/item/CS_URS_2024_02/997013509"/>
    <hyperlink ref="F158" r:id="rId18" display="https://podminky.urs.cz/item/CS_URS_2024_02/997013631"/>
    <hyperlink ref="F160" r:id="rId19" display="https://podminky.urs.cz/item/CS_URS_2024_02/997013811"/>
    <hyperlink ref="F162" r:id="rId20" display="https://podminky.urs.cz/item/CS_URS_2024_02/997013813"/>
    <hyperlink ref="F164" r:id="rId21" display="https://podminky.urs.cz/item/CS_URS_2024_02/997013814"/>
    <hyperlink ref="F167" r:id="rId22" display="https://podminky.urs.cz/item/CS_URS_2024_02/998018003"/>
    <hyperlink ref="F171" r:id="rId23" display="https://podminky.urs.cz/item/CS_URS_2024_02/712363801"/>
    <hyperlink ref="F189" r:id="rId24" display="https://podminky.urs.cz/item/CS_URS_2024_02/712311101"/>
    <hyperlink ref="F208" r:id="rId25" display="https://podminky.urs.cz/item/CS_URS_2024_02/712341559"/>
    <hyperlink ref="F217" r:id="rId26" display="https://podminky.urs.cz/item/CS_URS_2024_02/712363005"/>
    <hyperlink ref="F234" r:id="rId27" display="https://podminky.urs.cz/item/CS_URS_2024_02/712363122"/>
    <hyperlink ref="F237" r:id="rId28" display="https://podminky.urs.cz/item/CS_URS_2024_02/712363411"/>
    <hyperlink ref="F250" r:id="rId29" display="https://podminky.urs.cz/item/CS_URS_2024_02/712363412"/>
    <hyperlink ref="F263" r:id="rId30" display="https://podminky.urs.cz/item/CS_URS_2024_02/712363413"/>
    <hyperlink ref="F276" r:id="rId31" display="https://podminky.urs.cz/item/CS_URS_2024_02/712363404"/>
    <hyperlink ref="F320" r:id="rId32" display="https://podminky.urs.cz/item/CS_URS_2024_02/712391171"/>
    <hyperlink ref="F324" r:id="rId33" display="https://podminky.urs.cz/item/CS_URS_2024_02/998712123"/>
    <hyperlink ref="F327" r:id="rId34" display="https://podminky.urs.cz/item/CS_URS_2024_02/713140814"/>
    <hyperlink ref="F332" r:id="rId35" display="https://podminky.urs.cz/item/CS_URS_2024_02/713130851"/>
    <hyperlink ref="F335" r:id="rId36" display="https://podminky.urs.cz/item/CS_URS_2024_02/713131241"/>
    <hyperlink ref="F341" r:id="rId37" display="https://podminky.urs.cz/item/CS_URS_2024_02/713131241"/>
    <hyperlink ref="F350" r:id="rId38" display="https://podminky.urs.cz/item/CS_URS_2024_02/713131241"/>
    <hyperlink ref="F356" r:id="rId39" display="https://podminky.urs.cz/item/CS_URS_2024_02/713141152"/>
    <hyperlink ref="F365" r:id="rId40" display="https://podminky.urs.cz/item/CS_URS_2024_02/713141335"/>
    <hyperlink ref="F379" r:id="rId41" display="https://podminky.urs.cz/item/CS_URS_2024_02/713141351"/>
    <hyperlink ref="F386" r:id="rId42" display="https://podminky.urs.cz/item/CS_URS_2024_02/998713123"/>
    <hyperlink ref="F393" r:id="rId43" display="https://podminky.urs.cz/item/CS_URS_2024_02/762341811"/>
    <hyperlink ref="F398" r:id="rId44" display="https://podminky.urs.cz/item/CS_URS_2024_02/762083111"/>
    <hyperlink ref="F400" r:id="rId45" display="https://podminky.urs.cz/item/CS_URS_2024_02/762341210"/>
    <hyperlink ref="F405" r:id="rId46" display="https://podminky.urs.cz/item/CS_URS_2024_02/762342521"/>
    <hyperlink ref="F413" r:id="rId47" display="https://podminky.urs.cz/item/CS_URS_2024_02/762361312"/>
    <hyperlink ref="F415" r:id="rId48" display="https://podminky.urs.cz/item/CS_URS_2024_02/762395000"/>
    <hyperlink ref="F419" r:id="rId49" display="https://podminky.urs.cz/item/CS_URS_2024_02/998762123"/>
    <hyperlink ref="F432" r:id="rId50" display="https://podminky.urs.cz/item/CS_URS_2024_02/998764313"/>
    <hyperlink ref="F436" r:id="rId51" display="https://podminky.urs.cz/item/CS_URS_2024_02/998767313"/>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84</v>
      </c>
    </row>
    <row r="3" s="1" customFormat="1" ht="6.96" customHeight="1">
      <c r="B3" s="21"/>
      <c r="C3" s="22"/>
      <c r="D3" s="22"/>
      <c r="E3" s="22"/>
      <c r="F3" s="22"/>
      <c r="G3" s="22"/>
      <c r="H3" s="22"/>
      <c r="I3" s="22"/>
      <c r="J3" s="22"/>
      <c r="K3" s="22"/>
      <c r="L3" s="23"/>
      <c r="AT3" s="20" t="s">
        <v>15</v>
      </c>
    </row>
    <row r="4" s="1" customFormat="1" ht="24.96" customHeight="1">
      <c r="B4" s="23"/>
      <c r="D4" s="24" t="s">
        <v>91</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 A. Dvořáka 1032- výměna střešního pláště</v>
      </c>
      <c r="F7" s="33"/>
      <c r="G7" s="33"/>
      <c r="H7" s="33"/>
      <c r="L7" s="23"/>
    </row>
    <row r="8" s="2" customFormat="1" ht="12" customHeight="1">
      <c r="A8" s="39"/>
      <c r="B8" s="40"/>
      <c r="C8" s="39"/>
      <c r="D8" s="33" t="s">
        <v>92</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814</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5. 7. 2024</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33" t="s">
        <v>28</v>
      </c>
      <c r="J21" s="28" t="s">
        <v>3</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ROUND(J93,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ROUND((SUM(BE93:BE349)),  2)</f>
        <v>0</v>
      </c>
      <c r="G33" s="39"/>
      <c r="H33" s="39"/>
      <c r="I33" s="124">
        <v>0.20999999999999999</v>
      </c>
      <c r="J33" s="123">
        <f>ROUND(((SUM(BE93:BE349))*I33),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ROUND((SUM(BF93:BF349)),  2)</f>
        <v>0</v>
      </c>
      <c r="G34" s="39"/>
      <c r="H34" s="39"/>
      <c r="I34" s="124">
        <v>0.12</v>
      </c>
      <c r="J34" s="123">
        <f>ROUND(((SUM(BF93:BF349))*I34),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ROUND((SUM(BG93:BG349)),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ROUND((SUM(BH93:BH349)),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ROUND((SUM(BI93:BI349)),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94</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 A. Dvořáka 1032- výměna střešního pláště</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92</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3 - Etapa 3</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5. 7. 2024</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Revitali</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95</v>
      </c>
      <c r="D57" s="125"/>
      <c r="E57" s="125"/>
      <c r="F57" s="125"/>
      <c r="G57" s="125"/>
      <c r="H57" s="125"/>
      <c r="I57" s="125"/>
      <c r="J57" s="132" t="s">
        <v>96</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J93</f>
        <v>0</v>
      </c>
      <c r="K59" s="39"/>
      <c r="L59" s="117"/>
      <c r="S59" s="39"/>
      <c r="T59" s="39"/>
      <c r="U59" s="39"/>
      <c r="V59" s="39"/>
      <c r="W59" s="39"/>
      <c r="X59" s="39"/>
      <c r="Y59" s="39"/>
      <c r="Z59" s="39"/>
      <c r="AA59" s="39"/>
      <c r="AB59" s="39"/>
      <c r="AC59" s="39"/>
      <c r="AD59" s="39"/>
      <c r="AE59" s="39"/>
      <c r="AU59" s="20" t="s">
        <v>97</v>
      </c>
    </row>
    <row r="60" s="9" customFormat="1" ht="24.96" customHeight="1">
      <c r="A60" s="9"/>
      <c r="B60" s="134"/>
      <c r="C60" s="9"/>
      <c r="D60" s="135" t="s">
        <v>98</v>
      </c>
      <c r="E60" s="136"/>
      <c r="F60" s="136"/>
      <c r="G60" s="136"/>
      <c r="H60" s="136"/>
      <c r="I60" s="136"/>
      <c r="J60" s="137">
        <f>J94</f>
        <v>0</v>
      </c>
      <c r="K60" s="9"/>
      <c r="L60" s="134"/>
      <c r="S60" s="9"/>
      <c r="T60" s="9"/>
      <c r="U60" s="9"/>
      <c r="V60" s="9"/>
      <c r="W60" s="9"/>
      <c r="X60" s="9"/>
      <c r="Y60" s="9"/>
      <c r="Z60" s="9"/>
      <c r="AA60" s="9"/>
      <c r="AB60" s="9"/>
      <c r="AC60" s="9"/>
      <c r="AD60" s="9"/>
      <c r="AE60" s="9"/>
    </row>
    <row r="61" s="10" customFormat="1" ht="19.92" customHeight="1">
      <c r="A61" s="10"/>
      <c r="B61" s="138"/>
      <c r="C61" s="10"/>
      <c r="D61" s="139" t="s">
        <v>99</v>
      </c>
      <c r="E61" s="140"/>
      <c r="F61" s="140"/>
      <c r="G61" s="140"/>
      <c r="H61" s="140"/>
      <c r="I61" s="140"/>
      <c r="J61" s="141">
        <f>J95</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100</v>
      </c>
      <c r="E62" s="140"/>
      <c r="F62" s="140"/>
      <c r="G62" s="140"/>
      <c r="H62" s="140"/>
      <c r="I62" s="140"/>
      <c r="J62" s="141">
        <f>J117</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101</v>
      </c>
      <c r="E63" s="140"/>
      <c r="F63" s="140"/>
      <c r="G63" s="140"/>
      <c r="H63" s="140"/>
      <c r="I63" s="140"/>
      <c r="J63" s="141">
        <f>J118</f>
        <v>0</v>
      </c>
      <c r="K63" s="10"/>
      <c r="L63" s="138"/>
      <c r="S63" s="10"/>
      <c r="T63" s="10"/>
      <c r="U63" s="10"/>
      <c r="V63" s="10"/>
      <c r="W63" s="10"/>
      <c r="X63" s="10"/>
      <c r="Y63" s="10"/>
      <c r="Z63" s="10"/>
      <c r="AA63" s="10"/>
      <c r="AB63" s="10"/>
      <c r="AC63" s="10"/>
      <c r="AD63" s="10"/>
      <c r="AE63" s="10"/>
    </row>
    <row r="64" s="10" customFormat="1" ht="14.88" customHeight="1">
      <c r="A64" s="10"/>
      <c r="B64" s="138"/>
      <c r="C64" s="10"/>
      <c r="D64" s="139" t="s">
        <v>103</v>
      </c>
      <c r="E64" s="140"/>
      <c r="F64" s="140"/>
      <c r="G64" s="140"/>
      <c r="H64" s="140"/>
      <c r="I64" s="140"/>
      <c r="J64" s="141">
        <f>J134</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104</v>
      </c>
      <c r="E65" s="140"/>
      <c r="F65" s="140"/>
      <c r="G65" s="140"/>
      <c r="H65" s="140"/>
      <c r="I65" s="140"/>
      <c r="J65" s="141">
        <f>J143</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105</v>
      </c>
      <c r="E66" s="140"/>
      <c r="F66" s="140"/>
      <c r="G66" s="140"/>
      <c r="H66" s="140"/>
      <c r="I66" s="140"/>
      <c r="J66" s="141">
        <f>J159</f>
        <v>0</v>
      </c>
      <c r="K66" s="10"/>
      <c r="L66" s="138"/>
      <c r="S66" s="10"/>
      <c r="T66" s="10"/>
      <c r="U66" s="10"/>
      <c r="V66" s="10"/>
      <c r="W66" s="10"/>
      <c r="X66" s="10"/>
      <c r="Y66" s="10"/>
      <c r="Z66" s="10"/>
      <c r="AA66" s="10"/>
      <c r="AB66" s="10"/>
      <c r="AC66" s="10"/>
      <c r="AD66" s="10"/>
      <c r="AE66" s="10"/>
    </row>
    <row r="67" s="9" customFormat="1" ht="24.96" customHeight="1">
      <c r="A67" s="9"/>
      <c r="B67" s="134"/>
      <c r="C67" s="9"/>
      <c r="D67" s="135" t="s">
        <v>106</v>
      </c>
      <c r="E67" s="136"/>
      <c r="F67" s="136"/>
      <c r="G67" s="136"/>
      <c r="H67" s="136"/>
      <c r="I67" s="136"/>
      <c r="J67" s="137">
        <f>J162</f>
        <v>0</v>
      </c>
      <c r="K67" s="9"/>
      <c r="L67" s="134"/>
      <c r="S67" s="9"/>
      <c r="T67" s="9"/>
      <c r="U67" s="9"/>
      <c r="V67" s="9"/>
      <c r="W67" s="9"/>
      <c r="X67" s="9"/>
      <c r="Y67" s="9"/>
      <c r="Z67" s="9"/>
      <c r="AA67" s="9"/>
      <c r="AB67" s="9"/>
      <c r="AC67" s="9"/>
      <c r="AD67" s="9"/>
      <c r="AE67" s="9"/>
    </row>
    <row r="68" s="10" customFormat="1" ht="19.92" customHeight="1">
      <c r="A68" s="10"/>
      <c r="B68" s="138"/>
      <c r="C68" s="10"/>
      <c r="D68" s="139" t="s">
        <v>107</v>
      </c>
      <c r="E68" s="140"/>
      <c r="F68" s="140"/>
      <c r="G68" s="140"/>
      <c r="H68" s="140"/>
      <c r="I68" s="140"/>
      <c r="J68" s="141">
        <f>J163</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108</v>
      </c>
      <c r="E69" s="140"/>
      <c r="F69" s="140"/>
      <c r="G69" s="140"/>
      <c r="H69" s="140"/>
      <c r="I69" s="140"/>
      <c r="J69" s="141">
        <f>J263</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110</v>
      </c>
      <c r="E70" s="140"/>
      <c r="F70" s="140"/>
      <c r="G70" s="140"/>
      <c r="H70" s="140"/>
      <c r="I70" s="140"/>
      <c r="J70" s="141">
        <f>J296</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111</v>
      </c>
      <c r="E71" s="140"/>
      <c r="F71" s="140"/>
      <c r="G71" s="140"/>
      <c r="H71" s="140"/>
      <c r="I71" s="140"/>
      <c r="J71" s="141">
        <f>J324</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112</v>
      </c>
      <c r="E72" s="140"/>
      <c r="F72" s="140"/>
      <c r="G72" s="140"/>
      <c r="H72" s="140"/>
      <c r="I72" s="140"/>
      <c r="J72" s="141">
        <f>J333</f>
        <v>0</v>
      </c>
      <c r="K72" s="10"/>
      <c r="L72" s="138"/>
      <c r="S72" s="10"/>
      <c r="T72" s="10"/>
      <c r="U72" s="10"/>
      <c r="V72" s="10"/>
      <c r="W72" s="10"/>
      <c r="X72" s="10"/>
      <c r="Y72" s="10"/>
      <c r="Z72" s="10"/>
      <c r="AA72" s="10"/>
      <c r="AB72" s="10"/>
      <c r="AC72" s="10"/>
      <c r="AD72" s="10"/>
      <c r="AE72" s="10"/>
    </row>
    <row r="73" s="9" customFormat="1" ht="24.96" customHeight="1">
      <c r="A73" s="9"/>
      <c r="B73" s="134"/>
      <c r="C73" s="9"/>
      <c r="D73" s="135" t="s">
        <v>113</v>
      </c>
      <c r="E73" s="136"/>
      <c r="F73" s="136"/>
      <c r="G73" s="136"/>
      <c r="H73" s="136"/>
      <c r="I73" s="136"/>
      <c r="J73" s="137">
        <f>J338</f>
        <v>0</v>
      </c>
      <c r="K73" s="9"/>
      <c r="L73" s="134"/>
      <c r="S73" s="9"/>
      <c r="T73" s="9"/>
      <c r="U73" s="9"/>
      <c r="V73" s="9"/>
      <c r="W73" s="9"/>
      <c r="X73" s="9"/>
      <c r="Y73" s="9"/>
      <c r="Z73" s="9"/>
      <c r="AA73" s="9"/>
      <c r="AB73" s="9"/>
      <c r="AC73" s="9"/>
      <c r="AD73" s="9"/>
      <c r="AE73" s="9"/>
    </row>
    <row r="74" s="2" customFormat="1" ht="21.84"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6.96" customHeight="1">
      <c r="A75" s="39"/>
      <c r="B75" s="56"/>
      <c r="C75" s="57"/>
      <c r="D75" s="57"/>
      <c r="E75" s="57"/>
      <c r="F75" s="57"/>
      <c r="G75" s="57"/>
      <c r="H75" s="57"/>
      <c r="I75" s="57"/>
      <c r="J75" s="57"/>
      <c r="K75" s="57"/>
      <c r="L75" s="117"/>
      <c r="S75" s="39"/>
      <c r="T75" s="39"/>
      <c r="U75" s="39"/>
      <c r="V75" s="39"/>
      <c r="W75" s="39"/>
      <c r="X75" s="39"/>
      <c r="Y75" s="39"/>
      <c r="Z75" s="39"/>
      <c r="AA75" s="39"/>
      <c r="AB75" s="39"/>
      <c r="AC75" s="39"/>
      <c r="AD75" s="39"/>
      <c r="AE75" s="39"/>
    </row>
    <row r="79" s="2" customFormat="1" ht="6.96" customHeight="1">
      <c r="A79" s="39"/>
      <c r="B79" s="58"/>
      <c r="C79" s="59"/>
      <c r="D79" s="59"/>
      <c r="E79" s="59"/>
      <c r="F79" s="59"/>
      <c r="G79" s="59"/>
      <c r="H79" s="59"/>
      <c r="I79" s="59"/>
      <c r="J79" s="59"/>
      <c r="K79" s="59"/>
      <c r="L79" s="117"/>
      <c r="S79" s="39"/>
      <c r="T79" s="39"/>
      <c r="U79" s="39"/>
      <c r="V79" s="39"/>
      <c r="W79" s="39"/>
      <c r="X79" s="39"/>
      <c r="Y79" s="39"/>
      <c r="Z79" s="39"/>
      <c r="AA79" s="39"/>
      <c r="AB79" s="39"/>
      <c r="AC79" s="39"/>
      <c r="AD79" s="39"/>
      <c r="AE79" s="39"/>
    </row>
    <row r="80" s="2" customFormat="1" ht="24.96" customHeight="1">
      <c r="A80" s="39"/>
      <c r="B80" s="40"/>
      <c r="C80" s="24" t="s">
        <v>114</v>
      </c>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6.96"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2" customHeight="1">
      <c r="A82" s="39"/>
      <c r="B82" s="40"/>
      <c r="C82" s="33" t="s">
        <v>17</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16.5" customHeight="1">
      <c r="A83" s="39"/>
      <c r="B83" s="40"/>
      <c r="C83" s="39"/>
      <c r="D83" s="39"/>
      <c r="E83" s="116" t="str">
        <f>E7</f>
        <v>Kolín, A. Dvořáka 1032- výměna střešního pláště</v>
      </c>
      <c r="F83" s="33"/>
      <c r="G83" s="33"/>
      <c r="H83" s="33"/>
      <c r="I83" s="39"/>
      <c r="J83" s="39"/>
      <c r="K83" s="39"/>
      <c r="L83" s="117"/>
      <c r="S83" s="39"/>
      <c r="T83" s="39"/>
      <c r="U83" s="39"/>
      <c r="V83" s="39"/>
      <c r="W83" s="39"/>
      <c r="X83" s="39"/>
      <c r="Y83" s="39"/>
      <c r="Z83" s="39"/>
      <c r="AA83" s="39"/>
      <c r="AB83" s="39"/>
      <c r="AC83" s="39"/>
      <c r="AD83" s="39"/>
      <c r="AE83" s="39"/>
    </row>
    <row r="84" s="2" customFormat="1" ht="12" customHeight="1">
      <c r="A84" s="39"/>
      <c r="B84" s="40"/>
      <c r="C84" s="33" t="s">
        <v>92</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63" t="str">
        <f>E9</f>
        <v>3 - Etapa 3</v>
      </c>
      <c r="F85" s="39"/>
      <c r="G85" s="39"/>
      <c r="H85" s="39"/>
      <c r="I85" s="39"/>
      <c r="J85" s="39"/>
      <c r="K85" s="39"/>
      <c r="L85" s="117"/>
      <c r="S85" s="39"/>
      <c r="T85" s="39"/>
      <c r="U85" s="39"/>
      <c r="V85" s="39"/>
      <c r="W85" s="39"/>
      <c r="X85" s="39"/>
      <c r="Y85" s="39"/>
      <c r="Z85" s="39"/>
      <c r="AA85" s="39"/>
      <c r="AB85" s="39"/>
      <c r="AC85" s="39"/>
      <c r="AD85" s="39"/>
      <c r="AE85" s="39"/>
    </row>
    <row r="86" s="2" customFormat="1" ht="6.96" customHeight="1">
      <c r="A86" s="39"/>
      <c r="B86" s="40"/>
      <c r="C86" s="39"/>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2" customHeight="1">
      <c r="A87" s="39"/>
      <c r="B87" s="40"/>
      <c r="C87" s="33" t="s">
        <v>21</v>
      </c>
      <c r="D87" s="39"/>
      <c r="E87" s="39"/>
      <c r="F87" s="28" t="str">
        <f>F12</f>
        <v xml:space="preserve"> </v>
      </c>
      <c r="G87" s="39"/>
      <c r="H87" s="39"/>
      <c r="I87" s="33" t="s">
        <v>23</v>
      </c>
      <c r="J87" s="65" t="str">
        <f>IF(J12="","",J12)</f>
        <v>5. 7. 2024</v>
      </c>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5.15" customHeight="1">
      <c r="A89" s="39"/>
      <c r="B89" s="40"/>
      <c r="C89" s="33" t="s">
        <v>25</v>
      </c>
      <c r="D89" s="39"/>
      <c r="E89" s="39"/>
      <c r="F89" s="28" t="str">
        <f>E15</f>
        <v>Město Kolín</v>
      </c>
      <c r="G89" s="39"/>
      <c r="H89" s="39"/>
      <c r="I89" s="33" t="s">
        <v>31</v>
      </c>
      <c r="J89" s="37" t="str">
        <f>E21</f>
        <v>Revitali</v>
      </c>
      <c r="K89" s="39"/>
      <c r="L89" s="117"/>
      <c r="S89" s="39"/>
      <c r="T89" s="39"/>
      <c r="U89" s="39"/>
      <c r="V89" s="39"/>
      <c r="W89" s="39"/>
      <c r="X89" s="39"/>
      <c r="Y89" s="39"/>
      <c r="Z89" s="39"/>
      <c r="AA89" s="39"/>
      <c r="AB89" s="39"/>
      <c r="AC89" s="39"/>
      <c r="AD89" s="39"/>
      <c r="AE89" s="39"/>
    </row>
    <row r="90" s="2" customFormat="1" ht="15.15" customHeight="1">
      <c r="A90" s="39"/>
      <c r="B90" s="40"/>
      <c r="C90" s="33" t="s">
        <v>29</v>
      </c>
      <c r="D90" s="39"/>
      <c r="E90" s="39"/>
      <c r="F90" s="28" t="str">
        <f>IF(E18="","",E18)</f>
        <v>Vyplň údaj</v>
      </c>
      <c r="G90" s="39"/>
      <c r="H90" s="39"/>
      <c r="I90" s="33" t="s">
        <v>34</v>
      </c>
      <c r="J90" s="37" t="str">
        <f>E24</f>
        <v xml:space="preserve"> </v>
      </c>
      <c r="K90" s="39"/>
      <c r="L90" s="117"/>
      <c r="S90" s="39"/>
      <c r="T90" s="39"/>
      <c r="U90" s="39"/>
      <c r="V90" s="39"/>
      <c r="W90" s="39"/>
      <c r="X90" s="39"/>
      <c r="Y90" s="39"/>
      <c r="Z90" s="39"/>
      <c r="AA90" s="39"/>
      <c r="AB90" s="39"/>
      <c r="AC90" s="39"/>
      <c r="AD90" s="39"/>
      <c r="AE90" s="39"/>
    </row>
    <row r="91" s="2" customFormat="1" ht="10.32" customHeight="1">
      <c r="A91" s="39"/>
      <c r="B91" s="40"/>
      <c r="C91" s="39"/>
      <c r="D91" s="39"/>
      <c r="E91" s="39"/>
      <c r="F91" s="39"/>
      <c r="G91" s="39"/>
      <c r="H91" s="39"/>
      <c r="I91" s="39"/>
      <c r="J91" s="39"/>
      <c r="K91" s="39"/>
      <c r="L91" s="117"/>
      <c r="S91" s="39"/>
      <c r="T91" s="39"/>
      <c r="U91" s="39"/>
      <c r="V91" s="39"/>
      <c r="W91" s="39"/>
      <c r="X91" s="39"/>
      <c r="Y91" s="39"/>
      <c r="Z91" s="39"/>
      <c r="AA91" s="39"/>
      <c r="AB91" s="39"/>
      <c r="AC91" s="39"/>
      <c r="AD91" s="39"/>
      <c r="AE91" s="39"/>
    </row>
    <row r="92" s="11" customFormat="1" ht="29.28" customHeight="1">
      <c r="A92" s="142"/>
      <c r="B92" s="143"/>
      <c r="C92" s="144" t="s">
        <v>115</v>
      </c>
      <c r="D92" s="145" t="s">
        <v>56</v>
      </c>
      <c r="E92" s="145" t="s">
        <v>52</v>
      </c>
      <c r="F92" s="145" t="s">
        <v>53</v>
      </c>
      <c r="G92" s="145" t="s">
        <v>116</v>
      </c>
      <c r="H92" s="145" t="s">
        <v>117</v>
      </c>
      <c r="I92" s="145" t="s">
        <v>118</v>
      </c>
      <c r="J92" s="145" t="s">
        <v>96</v>
      </c>
      <c r="K92" s="146" t="s">
        <v>119</v>
      </c>
      <c r="L92" s="147"/>
      <c r="M92" s="81" t="s">
        <v>3</v>
      </c>
      <c r="N92" s="82" t="s">
        <v>41</v>
      </c>
      <c r="O92" s="82" t="s">
        <v>120</v>
      </c>
      <c r="P92" s="82" t="s">
        <v>121</v>
      </c>
      <c r="Q92" s="82" t="s">
        <v>122</v>
      </c>
      <c r="R92" s="82" t="s">
        <v>123</v>
      </c>
      <c r="S92" s="82" t="s">
        <v>124</v>
      </c>
      <c r="T92" s="83" t="s">
        <v>125</v>
      </c>
      <c r="U92" s="142"/>
      <c r="V92" s="142"/>
      <c r="W92" s="142"/>
      <c r="X92" s="142"/>
      <c r="Y92" s="142"/>
      <c r="Z92" s="142"/>
      <c r="AA92" s="142"/>
      <c r="AB92" s="142"/>
      <c r="AC92" s="142"/>
      <c r="AD92" s="142"/>
      <c r="AE92" s="142"/>
    </row>
    <row r="93" s="2" customFormat="1" ht="22.8" customHeight="1">
      <c r="A93" s="39"/>
      <c r="B93" s="40"/>
      <c r="C93" s="88" t="s">
        <v>126</v>
      </c>
      <c r="D93" s="39"/>
      <c r="E93" s="39"/>
      <c r="F93" s="39"/>
      <c r="G93" s="39"/>
      <c r="H93" s="39"/>
      <c r="I93" s="39"/>
      <c r="J93" s="148">
        <f>BK93</f>
        <v>0</v>
      </c>
      <c r="K93" s="39"/>
      <c r="L93" s="40"/>
      <c r="M93" s="84"/>
      <c r="N93" s="69"/>
      <c r="O93" s="85"/>
      <c r="P93" s="149">
        <f>P94+P162+P338</f>
        <v>0</v>
      </c>
      <c r="Q93" s="85"/>
      <c r="R93" s="149">
        <f>R94+R162+R338</f>
        <v>1.58747996</v>
      </c>
      <c r="S93" s="85"/>
      <c r="T93" s="150">
        <f>T94+T162+T338</f>
        <v>2.5308519999999999</v>
      </c>
      <c r="U93" s="39"/>
      <c r="V93" s="39"/>
      <c r="W93" s="39"/>
      <c r="X93" s="39"/>
      <c r="Y93" s="39"/>
      <c r="Z93" s="39"/>
      <c r="AA93" s="39"/>
      <c r="AB93" s="39"/>
      <c r="AC93" s="39"/>
      <c r="AD93" s="39"/>
      <c r="AE93" s="39"/>
      <c r="AT93" s="20" t="s">
        <v>70</v>
      </c>
      <c r="AU93" s="20" t="s">
        <v>97</v>
      </c>
      <c r="BK93" s="151">
        <f>BK94+BK162+BK338</f>
        <v>0</v>
      </c>
    </row>
    <row r="94" s="12" customFormat="1" ht="25.92" customHeight="1">
      <c r="A94" s="12"/>
      <c r="B94" s="152"/>
      <c r="C94" s="12"/>
      <c r="D94" s="153" t="s">
        <v>70</v>
      </c>
      <c r="E94" s="154" t="s">
        <v>127</v>
      </c>
      <c r="F94" s="154" t="s">
        <v>128</v>
      </c>
      <c r="G94" s="12"/>
      <c r="H94" s="12"/>
      <c r="I94" s="155"/>
      <c r="J94" s="156">
        <f>BK94</f>
        <v>0</v>
      </c>
      <c r="K94" s="12"/>
      <c r="L94" s="152"/>
      <c r="M94" s="157"/>
      <c r="N94" s="158"/>
      <c r="O94" s="158"/>
      <c r="P94" s="159">
        <f>P95+P117+P143+P159</f>
        <v>0</v>
      </c>
      <c r="Q94" s="158"/>
      <c r="R94" s="159">
        <f>R95+R117+R143+R159</f>
        <v>0.037265939999999997</v>
      </c>
      <c r="S94" s="158"/>
      <c r="T94" s="160">
        <f>T95+T117+T143+T159</f>
        <v>0.038699999999999998</v>
      </c>
      <c r="U94" s="12"/>
      <c r="V94" s="12"/>
      <c r="W94" s="12"/>
      <c r="X94" s="12"/>
      <c r="Y94" s="12"/>
      <c r="Z94" s="12"/>
      <c r="AA94" s="12"/>
      <c r="AB94" s="12"/>
      <c r="AC94" s="12"/>
      <c r="AD94" s="12"/>
      <c r="AE94" s="12"/>
      <c r="AR94" s="153" t="s">
        <v>15</v>
      </c>
      <c r="AT94" s="161" t="s">
        <v>70</v>
      </c>
      <c r="AU94" s="161" t="s">
        <v>71</v>
      </c>
      <c r="AY94" s="153" t="s">
        <v>129</v>
      </c>
      <c r="BK94" s="162">
        <f>BK95+BK117+BK143+BK159</f>
        <v>0</v>
      </c>
    </row>
    <row r="95" s="12" customFormat="1" ht="22.8" customHeight="1">
      <c r="A95" s="12"/>
      <c r="B95" s="152"/>
      <c r="C95" s="12"/>
      <c r="D95" s="153" t="s">
        <v>70</v>
      </c>
      <c r="E95" s="163" t="s">
        <v>130</v>
      </c>
      <c r="F95" s="163" t="s">
        <v>131</v>
      </c>
      <c r="G95" s="12"/>
      <c r="H95" s="12"/>
      <c r="I95" s="155"/>
      <c r="J95" s="164">
        <f>BK95</f>
        <v>0</v>
      </c>
      <c r="K95" s="12"/>
      <c r="L95" s="152"/>
      <c r="M95" s="157"/>
      <c r="N95" s="158"/>
      <c r="O95" s="158"/>
      <c r="P95" s="159">
        <f>SUM(P96:P116)</f>
        <v>0</v>
      </c>
      <c r="Q95" s="158"/>
      <c r="R95" s="159">
        <f>SUM(R96:R116)</f>
        <v>0.037265939999999997</v>
      </c>
      <c r="S95" s="158"/>
      <c r="T95" s="160">
        <f>SUM(T96:T116)</f>
        <v>0</v>
      </c>
      <c r="U95" s="12"/>
      <c r="V95" s="12"/>
      <c r="W95" s="12"/>
      <c r="X95" s="12"/>
      <c r="Y95" s="12"/>
      <c r="Z95" s="12"/>
      <c r="AA95" s="12"/>
      <c r="AB95" s="12"/>
      <c r="AC95" s="12"/>
      <c r="AD95" s="12"/>
      <c r="AE95" s="12"/>
      <c r="AR95" s="153" t="s">
        <v>15</v>
      </c>
      <c r="AT95" s="161" t="s">
        <v>70</v>
      </c>
      <c r="AU95" s="161" t="s">
        <v>15</v>
      </c>
      <c r="AY95" s="153" t="s">
        <v>129</v>
      </c>
      <c r="BK95" s="162">
        <f>SUM(BK96:BK116)</f>
        <v>0</v>
      </c>
    </row>
    <row r="96" s="2" customFormat="1" ht="24.15" customHeight="1">
      <c r="A96" s="39"/>
      <c r="B96" s="165"/>
      <c r="C96" s="166" t="s">
        <v>15</v>
      </c>
      <c r="D96" s="166" t="s">
        <v>132</v>
      </c>
      <c r="E96" s="167" t="s">
        <v>133</v>
      </c>
      <c r="F96" s="168" t="s">
        <v>134</v>
      </c>
      <c r="G96" s="169" t="s">
        <v>135</v>
      </c>
      <c r="H96" s="170">
        <v>2.8799999999999999</v>
      </c>
      <c r="I96" s="171"/>
      <c r="J96" s="172">
        <f>ROUND(I96*H96,2)</f>
        <v>0</v>
      </c>
      <c r="K96" s="168" t="s">
        <v>136</v>
      </c>
      <c r="L96" s="40"/>
      <c r="M96" s="173" t="s">
        <v>3</v>
      </c>
      <c r="N96" s="174" t="s">
        <v>43</v>
      </c>
      <c r="O96" s="73"/>
      <c r="P96" s="175">
        <f>O96*H96</f>
        <v>0</v>
      </c>
      <c r="Q96" s="175">
        <v>0.00025999999999999998</v>
      </c>
      <c r="R96" s="175">
        <f>Q96*H96</f>
        <v>0.00074879999999999988</v>
      </c>
      <c r="S96" s="175">
        <v>0</v>
      </c>
      <c r="T96" s="176">
        <f>S96*H96</f>
        <v>0</v>
      </c>
      <c r="U96" s="39"/>
      <c r="V96" s="39"/>
      <c r="W96" s="39"/>
      <c r="X96" s="39"/>
      <c r="Y96" s="39"/>
      <c r="Z96" s="39"/>
      <c r="AA96" s="39"/>
      <c r="AB96" s="39"/>
      <c r="AC96" s="39"/>
      <c r="AD96" s="39"/>
      <c r="AE96" s="39"/>
      <c r="AR96" s="177" t="s">
        <v>85</v>
      </c>
      <c r="AT96" s="177" t="s">
        <v>132</v>
      </c>
      <c r="AU96" s="177" t="s">
        <v>79</v>
      </c>
      <c r="AY96" s="20" t="s">
        <v>129</v>
      </c>
      <c r="BE96" s="178">
        <f>IF(N96="základní",J96,0)</f>
        <v>0</v>
      </c>
      <c r="BF96" s="178">
        <f>IF(N96="snížená",J96,0)</f>
        <v>0</v>
      </c>
      <c r="BG96" s="178">
        <f>IF(N96="zákl. přenesená",J96,0)</f>
        <v>0</v>
      </c>
      <c r="BH96" s="178">
        <f>IF(N96="sníž. přenesená",J96,0)</f>
        <v>0</v>
      </c>
      <c r="BI96" s="178">
        <f>IF(N96="nulová",J96,0)</f>
        <v>0</v>
      </c>
      <c r="BJ96" s="20" t="s">
        <v>79</v>
      </c>
      <c r="BK96" s="178">
        <f>ROUND(I96*H96,2)</f>
        <v>0</v>
      </c>
      <c r="BL96" s="20" t="s">
        <v>85</v>
      </c>
      <c r="BM96" s="177" t="s">
        <v>815</v>
      </c>
    </row>
    <row r="97" s="2" customFormat="1">
      <c r="A97" s="39"/>
      <c r="B97" s="40"/>
      <c r="C97" s="39"/>
      <c r="D97" s="179" t="s">
        <v>138</v>
      </c>
      <c r="E97" s="39"/>
      <c r="F97" s="180" t="s">
        <v>139</v>
      </c>
      <c r="G97" s="39"/>
      <c r="H97" s="39"/>
      <c r="I97" s="181"/>
      <c r="J97" s="39"/>
      <c r="K97" s="39"/>
      <c r="L97" s="40"/>
      <c r="M97" s="182"/>
      <c r="N97" s="183"/>
      <c r="O97" s="73"/>
      <c r="P97" s="73"/>
      <c r="Q97" s="73"/>
      <c r="R97" s="73"/>
      <c r="S97" s="73"/>
      <c r="T97" s="74"/>
      <c r="U97" s="39"/>
      <c r="V97" s="39"/>
      <c r="W97" s="39"/>
      <c r="X97" s="39"/>
      <c r="Y97" s="39"/>
      <c r="Z97" s="39"/>
      <c r="AA97" s="39"/>
      <c r="AB97" s="39"/>
      <c r="AC97" s="39"/>
      <c r="AD97" s="39"/>
      <c r="AE97" s="39"/>
      <c r="AT97" s="20" t="s">
        <v>138</v>
      </c>
      <c r="AU97" s="20" t="s">
        <v>79</v>
      </c>
    </row>
    <row r="98" s="2" customFormat="1" ht="66.75" customHeight="1">
      <c r="A98" s="39"/>
      <c r="B98" s="165"/>
      <c r="C98" s="166" t="s">
        <v>79</v>
      </c>
      <c r="D98" s="166" t="s">
        <v>132</v>
      </c>
      <c r="E98" s="167" t="s">
        <v>140</v>
      </c>
      <c r="F98" s="168" t="s">
        <v>141</v>
      </c>
      <c r="G98" s="169" t="s">
        <v>135</v>
      </c>
      <c r="H98" s="170">
        <v>1.6200000000000001</v>
      </c>
      <c r="I98" s="171"/>
      <c r="J98" s="172">
        <f>ROUND(I98*H98,2)</f>
        <v>0</v>
      </c>
      <c r="K98" s="168" t="s">
        <v>136</v>
      </c>
      <c r="L98" s="40"/>
      <c r="M98" s="173" t="s">
        <v>3</v>
      </c>
      <c r="N98" s="174" t="s">
        <v>43</v>
      </c>
      <c r="O98" s="73"/>
      <c r="P98" s="175">
        <f>O98*H98</f>
        <v>0</v>
      </c>
      <c r="Q98" s="175">
        <v>0.0083499999999999998</v>
      </c>
      <c r="R98" s="175">
        <f>Q98*H98</f>
        <v>0.013527000000000001</v>
      </c>
      <c r="S98" s="175">
        <v>0</v>
      </c>
      <c r="T98" s="176">
        <f>S98*H98</f>
        <v>0</v>
      </c>
      <c r="U98" s="39"/>
      <c r="V98" s="39"/>
      <c r="W98" s="39"/>
      <c r="X98" s="39"/>
      <c r="Y98" s="39"/>
      <c r="Z98" s="39"/>
      <c r="AA98" s="39"/>
      <c r="AB98" s="39"/>
      <c r="AC98" s="39"/>
      <c r="AD98" s="39"/>
      <c r="AE98" s="39"/>
      <c r="AR98" s="177" t="s">
        <v>85</v>
      </c>
      <c r="AT98" s="177" t="s">
        <v>132</v>
      </c>
      <c r="AU98" s="177" t="s">
        <v>79</v>
      </c>
      <c r="AY98" s="20" t="s">
        <v>129</v>
      </c>
      <c r="BE98" s="178">
        <f>IF(N98="základní",J98,0)</f>
        <v>0</v>
      </c>
      <c r="BF98" s="178">
        <f>IF(N98="snížená",J98,0)</f>
        <v>0</v>
      </c>
      <c r="BG98" s="178">
        <f>IF(N98="zákl. přenesená",J98,0)</f>
        <v>0</v>
      </c>
      <c r="BH98" s="178">
        <f>IF(N98="sníž. přenesená",J98,0)</f>
        <v>0</v>
      </c>
      <c r="BI98" s="178">
        <f>IF(N98="nulová",J98,0)</f>
        <v>0</v>
      </c>
      <c r="BJ98" s="20" t="s">
        <v>79</v>
      </c>
      <c r="BK98" s="178">
        <f>ROUND(I98*H98,2)</f>
        <v>0</v>
      </c>
      <c r="BL98" s="20" t="s">
        <v>85</v>
      </c>
      <c r="BM98" s="177" t="s">
        <v>816</v>
      </c>
    </row>
    <row r="99" s="2" customFormat="1">
      <c r="A99" s="39"/>
      <c r="B99" s="40"/>
      <c r="C99" s="39"/>
      <c r="D99" s="179" t="s">
        <v>138</v>
      </c>
      <c r="E99" s="39"/>
      <c r="F99" s="180" t="s">
        <v>143</v>
      </c>
      <c r="G99" s="39"/>
      <c r="H99" s="39"/>
      <c r="I99" s="181"/>
      <c r="J99" s="39"/>
      <c r="K99" s="39"/>
      <c r="L99" s="40"/>
      <c r="M99" s="182"/>
      <c r="N99" s="183"/>
      <c r="O99" s="73"/>
      <c r="P99" s="73"/>
      <c r="Q99" s="73"/>
      <c r="R99" s="73"/>
      <c r="S99" s="73"/>
      <c r="T99" s="74"/>
      <c r="U99" s="39"/>
      <c r="V99" s="39"/>
      <c r="W99" s="39"/>
      <c r="X99" s="39"/>
      <c r="Y99" s="39"/>
      <c r="Z99" s="39"/>
      <c r="AA99" s="39"/>
      <c r="AB99" s="39"/>
      <c r="AC99" s="39"/>
      <c r="AD99" s="39"/>
      <c r="AE99" s="39"/>
      <c r="AT99" s="20" t="s">
        <v>138</v>
      </c>
      <c r="AU99" s="20" t="s">
        <v>79</v>
      </c>
    </row>
    <row r="100" s="13" customFormat="1">
      <c r="A100" s="13"/>
      <c r="B100" s="184"/>
      <c r="C100" s="13"/>
      <c r="D100" s="185" t="s">
        <v>144</v>
      </c>
      <c r="E100" s="186" t="s">
        <v>3</v>
      </c>
      <c r="F100" s="187" t="s">
        <v>145</v>
      </c>
      <c r="G100" s="13"/>
      <c r="H100" s="186" t="s">
        <v>3</v>
      </c>
      <c r="I100" s="188"/>
      <c r="J100" s="13"/>
      <c r="K100" s="13"/>
      <c r="L100" s="184"/>
      <c r="M100" s="189"/>
      <c r="N100" s="190"/>
      <c r="O100" s="190"/>
      <c r="P100" s="190"/>
      <c r="Q100" s="190"/>
      <c r="R100" s="190"/>
      <c r="S100" s="190"/>
      <c r="T100" s="191"/>
      <c r="U100" s="13"/>
      <c r="V100" s="13"/>
      <c r="W100" s="13"/>
      <c r="X100" s="13"/>
      <c r="Y100" s="13"/>
      <c r="Z100" s="13"/>
      <c r="AA100" s="13"/>
      <c r="AB100" s="13"/>
      <c r="AC100" s="13"/>
      <c r="AD100" s="13"/>
      <c r="AE100" s="13"/>
      <c r="AT100" s="186" t="s">
        <v>144</v>
      </c>
      <c r="AU100" s="186" t="s">
        <v>79</v>
      </c>
      <c r="AV100" s="13" t="s">
        <v>15</v>
      </c>
      <c r="AW100" s="13" t="s">
        <v>33</v>
      </c>
      <c r="AX100" s="13" t="s">
        <v>71</v>
      </c>
      <c r="AY100" s="186" t="s">
        <v>129</v>
      </c>
    </row>
    <row r="101" s="14" customFormat="1">
      <c r="A101" s="14"/>
      <c r="B101" s="192"/>
      <c r="C101" s="14"/>
      <c r="D101" s="185" t="s">
        <v>144</v>
      </c>
      <c r="E101" s="193" t="s">
        <v>3</v>
      </c>
      <c r="F101" s="194" t="s">
        <v>817</v>
      </c>
      <c r="G101" s="14"/>
      <c r="H101" s="195">
        <v>1.6200000000000001</v>
      </c>
      <c r="I101" s="196"/>
      <c r="J101" s="14"/>
      <c r="K101" s="14"/>
      <c r="L101" s="192"/>
      <c r="M101" s="197"/>
      <c r="N101" s="198"/>
      <c r="O101" s="198"/>
      <c r="P101" s="198"/>
      <c r="Q101" s="198"/>
      <c r="R101" s="198"/>
      <c r="S101" s="198"/>
      <c r="T101" s="199"/>
      <c r="U101" s="14"/>
      <c r="V101" s="14"/>
      <c r="W101" s="14"/>
      <c r="X101" s="14"/>
      <c r="Y101" s="14"/>
      <c r="Z101" s="14"/>
      <c r="AA101" s="14"/>
      <c r="AB101" s="14"/>
      <c r="AC101" s="14"/>
      <c r="AD101" s="14"/>
      <c r="AE101" s="14"/>
      <c r="AT101" s="193" t="s">
        <v>144</v>
      </c>
      <c r="AU101" s="193" t="s">
        <v>79</v>
      </c>
      <c r="AV101" s="14" t="s">
        <v>79</v>
      </c>
      <c r="AW101" s="14" t="s">
        <v>33</v>
      </c>
      <c r="AX101" s="14" t="s">
        <v>15</v>
      </c>
      <c r="AY101" s="193" t="s">
        <v>129</v>
      </c>
    </row>
    <row r="102" s="2" customFormat="1" ht="16.5" customHeight="1">
      <c r="A102" s="39"/>
      <c r="B102" s="165"/>
      <c r="C102" s="200" t="s">
        <v>82</v>
      </c>
      <c r="D102" s="200" t="s">
        <v>147</v>
      </c>
      <c r="E102" s="201" t="s">
        <v>148</v>
      </c>
      <c r="F102" s="202" t="s">
        <v>149</v>
      </c>
      <c r="G102" s="203" t="s">
        <v>135</v>
      </c>
      <c r="H102" s="204">
        <v>1.7010000000000001</v>
      </c>
      <c r="I102" s="205"/>
      <c r="J102" s="206">
        <f>ROUND(I102*H102,2)</f>
        <v>0</v>
      </c>
      <c r="K102" s="202" t="s">
        <v>136</v>
      </c>
      <c r="L102" s="207"/>
      <c r="M102" s="208" t="s">
        <v>3</v>
      </c>
      <c r="N102" s="209" t="s">
        <v>43</v>
      </c>
      <c r="O102" s="73"/>
      <c r="P102" s="175">
        <f>O102*H102</f>
        <v>0</v>
      </c>
      <c r="Q102" s="175">
        <v>0.00069999999999999999</v>
      </c>
      <c r="R102" s="175">
        <f>Q102*H102</f>
        <v>0.0011907000000000001</v>
      </c>
      <c r="S102" s="175">
        <v>0</v>
      </c>
      <c r="T102" s="176">
        <f>S102*H102</f>
        <v>0</v>
      </c>
      <c r="U102" s="39"/>
      <c r="V102" s="39"/>
      <c r="W102" s="39"/>
      <c r="X102" s="39"/>
      <c r="Y102" s="39"/>
      <c r="Z102" s="39"/>
      <c r="AA102" s="39"/>
      <c r="AB102" s="39"/>
      <c r="AC102" s="39"/>
      <c r="AD102" s="39"/>
      <c r="AE102" s="39"/>
      <c r="AR102" s="177" t="s">
        <v>150</v>
      </c>
      <c r="AT102" s="177" t="s">
        <v>147</v>
      </c>
      <c r="AU102" s="177" t="s">
        <v>79</v>
      </c>
      <c r="AY102" s="20" t="s">
        <v>129</v>
      </c>
      <c r="BE102" s="178">
        <f>IF(N102="základní",J102,0)</f>
        <v>0</v>
      </c>
      <c r="BF102" s="178">
        <f>IF(N102="snížená",J102,0)</f>
        <v>0</v>
      </c>
      <c r="BG102" s="178">
        <f>IF(N102="zákl. přenesená",J102,0)</f>
        <v>0</v>
      </c>
      <c r="BH102" s="178">
        <f>IF(N102="sníž. přenesená",J102,0)</f>
        <v>0</v>
      </c>
      <c r="BI102" s="178">
        <f>IF(N102="nulová",J102,0)</f>
        <v>0</v>
      </c>
      <c r="BJ102" s="20" t="s">
        <v>79</v>
      </c>
      <c r="BK102" s="178">
        <f>ROUND(I102*H102,2)</f>
        <v>0</v>
      </c>
      <c r="BL102" s="20" t="s">
        <v>85</v>
      </c>
      <c r="BM102" s="177" t="s">
        <v>818</v>
      </c>
    </row>
    <row r="103" s="14" customFormat="1">
      <c r="A103" s="14"/>
      <c r="B103" s="192"/>
      <c r="C103" s="14"/>
      <c r="D103" s="185" t="s">
        <v>144</v>
      </c>
      <c r="E103" s="14"/>
      <c r="F103" s="194" t="s">
        <v>819</v>
      </c>
      <c r="G103" s="14"/>
      <c r="H103" s="195">
        <v>1.7010000000000001</v>
      </c>
      <c r="I103" s="196"/>
      <c r="J103" s="14"/>
      <c r="K103" s="14"/>
      <c r="L103" s="192"/>
      <c r="M103" s="197"/>
      <c r="N103" s="198"/>
      <c r="O103" s="198"/>
      <c r="P103" s="198"/>
      <c r="Q103" s="198"/>
      <c r="R103" s="198"/>
      <c r="S103" s="198"/>
      <c r="T103" s="199"/>
      <c r="U103" s="14"/>
      <c r="V103" s="14"/>
      <c r="W103" s="14"/>
      <c r="X103" s="14"/>
      <c r="Y103" s="14"/>
      <c r="Z103" s="14"/>
      <c r="AA103" s="14"/>
      <c r="AB103" s="14"/>
      <c r="AC103" s="14"/>
      <c r="AD103" s="14"/>
      <c r="AE103" s="14"/>
      <c r="AT103" s="193" t="s">
        <v>144</v>
      </c>
      <c r="AU103" s="193" t="s">
        <v>79</v>
      </c>
      <c r="AV103" s="14" t="s">
        <v>79</v>
      </c>
      <c r="AW103" s="14" t="s">
        <v>4</v>
      </c>
      <c r="AX103" s="14" t="s">
        <v>15</v>
      </c>
      <c r="AY103" s="193" t="s">
        <v>129</v>
      </c>
    </row>
    <row r="104" s="2" customFormat="1" ht="66.75" customHeight="1">
      <c r="A104" s="39"/>
      <c r="B104" s="165"/>
      <c r="C104" s="166" t="s">
        <v>85</v>
      </c>
      <c r="D104" s="166" t="s">
        <v>132</v>
      </c>
      <c r="E104" s="167" t="s">
        <v>153</v>
      </c>
      <c r="F104" s="168" t="s">
        <v>154</v>
      </c>
      <c r="G104" s="169" t="s">
        <v>135</v>
      </c>
      <c r="H104" s="170">
        <v>1.26</v>
      </c>
      <c r="I104" s="171"/>
      <c r="J104" s="172">
        <f>ROUND(I104*H104,2)</f>
        <v>0</v>
      </c>
      <c r="K104" s="168" t="s">
        <v>136</v>
      </c>
      <c r="L104" s="40"/>
      <c r="M104" s="173" t="s">
        <v>3</v>
      </c>
      <c r="N104" s="174" t="s">
        <v>43</v>
      </c>
      <c r="O104" s="73"/>
      <c r="P104" s="175">
        <f>O104*H104</f>
        <v>0</v>
      </c>
      <c r="Q104" s="175">
        <v>0.0085199999999999998</v>
      </c>
      <c r="R104" s="175">
        <f>Q104*H104</f>
        <v>0.0107352</v>
      </c>
      <c r="S104" s="175">
        <v>0</v>
      </c>
      <c r="T104" s="176">
        <f>S104*H104</f>
        <v>0</v>
      </c>
      <c r="U104" s="39"/>
      <c r="V104" s="39"/>
      <c r="W104" s="39"/>
      <c r="X104" s="39"/>
      <c r="Y104" s="39"/>
      <c r="Z104" s="39"/>
      <c r="AA104" s="39"/>
      <c r="AB104" s="39"/>
      <c r="AC104" s="39"/>
      <c r="AD104" s="39"/>
      <c r="AE104" s="39"/>
      <c r="AR104" s="177" t="s">
        <v>85</v>
      </c>
      <c r="AT104" s="177" t="s">
        <v>132</v>
      </c>
      <c r="AU104" s="177" t="s">
        <v>79</v>
      </c>
      <c r="AY104" s="20" t="s">
        <v>129</v>
      </c>
      <c r="BE104" s="178">
        <f>IF(N104="základní",J104,0)</f>
        <v>0</v>
      </c>
      <c r="BF104" s="178">
        <f>IF(N104="snížená",J104,0)</f>
        <v>0</v>
      </c>
      <c r="BG104" s="178">
        <f>IF(N104="zákl. přenesená",J104,0)</f>
        <v>0</v>
      </c>
      <c r="BH104" s="178">
        <f>IF(N104="sníž. přenesená",J104,0)</f>
        <v>0</v>
      </c>
      <c r="BI104" s="178">
        <f>IF(N104="nulová",J104,0)</f>
        <v>0</v>
      </c>
      <c r="BJ104" s="20" t="s">
        <v>79</v>
      </c>
      <c r="BK104" s="178">
        <f>ROUND(I104*H104,2)</f>
        <v>0</v>
      </c>
      <c r="BL104" s="20" t="s">
        <v>85</v>
      </c>
      <c r="BM104" s="177" t="s">
        <v>820</v>
      </c>
    </row>
    <row r="105" s="2" customFormat="1">
      <c r="A105" s="39"/>
      <c r="B105" s="40"/>
      <c r="C105" s="39"/>
      <c r="D105" s="179" t="s">
        <v>138</v>
      </c>
      <c r="E105" s="39"/>
      <c r="F105" s="180" t="s">
        <v>156</v>
      </c>
      <c r="G105" s="39"/>
      <c r="H105" s="39"/>
      <c r="I105" s="181"/>
      <c r="J105" s="39"/>
      <c r="K105" s="39"/>
      <c r="L105" s="40"/>
      <c r="M105" s="182"/>
      <c r="N105" s="183"/>
      <c r="O105" s="73"/>
      <c r="P105" s="73"/>
      <c r="Q105" s="73"/>
      <c r="R105" s="73"/>
      <c r="S105" s="73"/>
      <c r="T105" s="74"/>
      <c r="U105" s="39"/>
      <c r="V105" s="39"/>
      <c r="W105" s="39"/>
      <c r="X105" s="39"/>
      <c r="Y105" s="39"/>
      <c r="Z105" s="39"/>
      <c r="AA105" s="39"/>
      <c r="AB105" s="39"/>
      <c r="AC105" s="39"/>
      <c r="AD105" s="39"/>
      <c r="AE105" s="39"/>
      <c r="AT105" s="20" t="s">
        <v>138</v>
      </c>
      <c r="AU105" s="20" t="s">
        <v>79</v>
      </c>
    </row>
    <row r="106" s="13" customFormat="1">
      <c r="A106" s="13"/>
      <c r="B106" s="184"/>
      <c r="C106" s="13"/>
      <c r="D106" s="185" t="s">
        <v>144</v>
      </c>
      <c r="E106" s="186" t="s">
        <v>3</v>
      </c>
      <c r="F106" s="187" t="s">
        <v>157</v>
      </c>
      <c r="G106" s="13"/>
      <c r="H106" s="186" t="s">
        <v>3</v>
      </c>
      <c r="I106" s="188"/>
      <c r="J106" s="13"/>
      <c r="K106" s="13"/>
      <c r="L106" s="184"/>
      <c r="M106" s="189"/>
      <c r="N106" s="190"/>
      <c r="O106" s="190"/>
      <c r="P106" s="190"/>
      <c r="Q106" s="190"/>
      <c r="R106" s="190"/>
      <c r="S106" s="190"/>
      <c r="T106" s="191"/>
      <c r="U106" s="13"/>
      <c r="V106" s="13"/>
      <c r="W106" s="13"/>
      <c r="X106" s="13"/>
      <c r="Y106" s="13"/>
      <c r="Z106" s="13"/>
      <c r="AA106" s="13"/>
      <c r="AB106" s="13"/>
      <c r="AC106" s="13"/>
      <c r="AD106" s="13"/>
      <c r="AE106" s="13"/>
      <c r="AT106" s="186" t="s">
        <v>144</v>
      </c>
      <c r="AU106" s="186" t="s">
        <v>79</v>
      </c>
      <c r="AV106" s="13" t="s">
        <v>15</v>
      </c>
      <c r="AW106" s="13" t="s">
        <v>33</v>
      </c>
      <c r="AX106" s="13" t="s">
        <v>71</v>
      </c>
      <c r="AY106" s="186" t="s">
        <v>129</v>
      </c>
    </row>
    <row r="107" s="14" customFormat="1">
      <c r="A107" s="14"/>
      <c r="B107" s="192"/>
      <c r="C107" s="14"/>
      <c r="D107" s="185" t="s">
        <v>144</v>
      </c>
      <c r="E107" s="193" t="s">
        <v>3</v>
      </c>
      <c r="F107" s="194" t="s">
        <v>821</v>
      </c>
      <c r="G107" s="14"/>
      <c r="H107" s="195">
        <v>1.26</v>
      </c>
      <c r="I107" s="196"/>
      <c r="J107" s="14"/>
      <c r="K107" s="14"/>
      <c r="L107" s="192"/>
      <c r="M107" s="197"/>
      <c r="N107" s="198"/>
      <c r="O107" s="198"/>
      <c r="P107" s="198"/>
      <c r="Q107" s="198"/>
      <c r="R107" s="198"/>
      <c r="S107" s="198"/>
      <c r="T107" s="199"/>
      <c r="U107" s="14"/>
      <c r="V107" s="14"/>
      <c r="W107" s="14"/>
      <c r="X107" s="14"/>
      <c r="Y107" s="14"/>
      <c r="Z107" s="14"/>
      <c r="AA107" s="14"/>
      <c r="AB107" s="14"/>
      <c r="AC107" s="14"/>
      <c r="AD107" s="14"/>
      <c r="AE107" s="14"/>
      <c r="AT107" s="193" t="s">
        <v>144</v>
      </c>
      <c r="AU107" s="193" t="s">
        <v>79</v>
      </c>
      <c r="AV107" s="14" t="s">
        <v>79</v>
      </c>
      <c r="AW107" s="14" t="s">
        <v>33</v>
      </c>
      <c r="AX107" s="14" t="s">
        <v>15</v>
      </c>
      <c r="AY107" s="193" t="s">
        <v>129</v>
      </c>
    </row>
    <row r="108" s="2" customFormat="1" ht="16.5" customHeight="1">
      <c r="A108" s="39"/>
      <c r="B108" s="165"/>
      <c r="C108" s="200" t="s">
        <v>88</v>
      </c>
      <c r="D108" s="200" t="s">
        <v>147</v>
      </c>
      <c r="E108" s="201" t="s">
        <v>159</v>
      </c>
      <c r="F108" s="202" t="s">
        <v>160</v>
      </c>
      <c r="G108" s="203" t="s">
        <v>135</v>
      </c>
      <c r="H108" s="204">
        <v>1.323</v>
      </c>
      <c r="I108" s="205"/>
      <c r="J108" s="206">
        <f>ROUND(I108*H108,2)</f>
        <v>0</v>
      </c>
      <c r="K108" s="202" t="s">
        <v>136</v>
      </c>
      <c r="L108" s="207"/>
      <c r="M108" s="208" t="s">
        <v>3</v>
      </c>
      <c r="N108" s="209" t="s">
        <v>43</v>
      </c>
      <c r="O108" s="73"/>
      <c r="P108" s="175">
        <f>O108*H108</f>
        <v>0</v>
      </c>
      <c r="Q108" s="175">
        <v>0.0016800000000000001</v>
      </c>
      <c r="R108" s="175">
        <f>Q108*H108</f>
        <v>0.0022226400000000001</v>
      </c>
      <c r="S108" s="175">
        <v>0</v>
      </c>
      <c r="T108" s="176">
        <f>S108*H108</f>
        <v>0</v>
      </c>
      <c r="U108" s="39"/>
      <c r="V108" s="39"/>
      <c r="W108" s="39"/>
      <c r="X108" s="39"/>
      <c r="Y108" s="39"/>
      <c r="Z108" s="39"/>
      <c r="AA108" s="39"/>
      <c r="AB108" s="39"/>
      <c r="AC108" s="39"/>
      <c r="AD108" s="39"/>
      <c r="AE108" s="39"/>
      <c r="AR108" s="177" t="s">
        <v>150</v>
      </c>
      <c r="AT108" s="177" t="s">
        <v>147</v>
      </c>
      <c r="AU108" s="177" t="s">
        <v>79</v>
      </c>
      <c r="AY108" s="20" t="s">
        <v>129</v>
      </c>
      <c r="BE108" s="178">
        <f>IF(N108="základní",J108,0)</f>
        <v>0</v>
      </c>
      <c r="BF108" s="178">
        <f>IF(N108="snížená",J108,0)</f>
        <v>0</v>
      </c>
      <c r="BG108" s="178">
        <f>IF(N108="zákl. přenesená",J108,0)</f>
        <v>0</v>
      </c>
      <c r="BH108" s="178">
        <f>IF(N108="sníž. přenesená",J108,0)</f>
        <v>0</v>
      </c>
      <c r="BI108" s="178">
        <f>IF(N108="nulová",J108,0)</f>
        <v>0</v>
      </c>
      <c r="BJ108" s="20" t="s">
        <v>79</v>
      </c>
      <c r="BK108" s="178">
        <f>ROUND(I108*H108,2)</f>
        <v>0</v>
      </c>
      <c r="BL108" s="20" t="s">
        <v>85</v>
      </c>
      <c r="BM108" s="177" t="s">
        <v>822</v>
      </c>
    </row>
    <row r="109" s="14" customFormat="1">
      <c r="A109" s="14"/>
      <c r="B109" s="192"/>
      <c r="C109" s="14"/>
      <c r="D109" s="185" t="s">
        <v>144</v>
      </c>
      <c r="E109" s="14"/>
      <c r="F109" s="194" t="s">
        <v>823</v>
      </c>
      <c r="G109" s="14"/>
      <c r="H109" s="195">
        <v>1.323</v>
      </c>
      <c r="I109" s="196"/>
      <c r="J109" s="14"/>
      <c r="K109" s="14"/>
      <c r="L109" s="192"/>
      <c r="M109" s="197"/>
      <c r="N109" s="198"/>
      <c r="O109" s="198"/>
      <c r="P109" s="198"/>
      <c r="Q109" s="198"/>
      <c r="R109" s="198"/>
      <c r="S109" s="198"/>
      <c r="T109" s="199"/>
      <c r="U109" s="14"/>
      <c r="V109" s="14"/>
      <c r="W109" s="14"/>
      <c r="X109" s="14"/>
      <c r="Y109" s="14"/>
      <c r="Z109" s="14"/>
      <c r="AA109" s="14"/>
      <c r="AB109" s="14"/>
      <c r="AC109" s="14"/>
      <c r="AD109" s="14"/>
      <c r="AE109" s="14"/>
      <c r="AT109" s="193" t="s">
        <v>144</v>
      </c>
      <c r="AU109" s="193" t="s">
        <v>79</v>
      </c>
      <c r="AV109" s="14" t="s">
        <v>79</v>
      </c>
      <c r="AW109" s="14" t="s">
        <v>4</v>
      </c>
      <c r="AX109" s="14" t="s">
        <v>15</v>
      </c>
      <c r="AY109" s="193" t="s">
        <v>129</v>
      </c>
    </row>
    <row r="110" s="2" customFormat="1" ht="55.5" customHeight="1">
      <c r="A110" s="39"/>
      <c r="B110" s="165"/>
      <c r="C110" s="166" t="s">
        <v>130</v>
      </c>
      <c r="D110" s="166" t="s">
        <v>132</v>
      </c>
      <c r="E110" s="167" t="s">
        <v>163</v>
      </c>
      <c r="F110" s="168" t="s">
        <v>164</v>
      </c>
      <c r="G110" s="169" t="s">
        <v>135</v>
      </c>
      <c r="H110" s="170">
        <v>2.8799999999999999</v>
      </c>
      <c r="I110" s="171"/>
      <c r="J110" s="172">
        <f>ROUND(I110*H110,2)</f>
        <v>0</v>
      </c>
      <c r="K110" s="168" t="s">
        <v>136</v>
      </c>
      <c r="L110" s="40"/>
      <c r="M110" s="173" t="s">
        <v>3</v>
      </c>
      <c r="N110" s="174" t="s">
        <v>43</v>
      </c>
      <c r="O110" s="73"/>
      <c r="P110" s="175">
        <f>O110*H110</f>
        <v>0</v>
      </c>
      <c r="Q110" s="175">
        <v>8.0000000000000007E-05</v>
      </c>
      <c r="R110" s="175">
        <f>Q110*H110</f>
        <v>0.00023040000000000002</v>
      </c>
      <c r="S110" s="175">
        <v>0</v>
      </c>
      <c r="T110" s="176">
        <f>S110*H110</f>
        <v>0</v>
      </c>
      <c r="U110" s="39"/>
      <c r="V110" s="39"/>
      <c r="W110" s="39"/>
      <c r="X110" s="39"/>
      <c r="Y110" s="39"/>
      <c r="Z110" s="39"/>
      <c r="AA110" s="39"/>
      <c r="AB110" s="39"/>
      <c r="AC110" s="39"/>
      <c r="AD110" s="39"/>
      <c r="AE110" s="39"/>
      <c r="AR110" s="177" t="s">
        <v>85</v>
      </c>
      <c r="AT110" s="177" t="s">
        <v>132</v>
      </c>
      <c r="AU110" s="177" t="s">
        <v>79</v>
      </c>
      <c r="AY110" s="20" t="s">
        <v>129</v>
      </c>
      <c r="BE110" s="178">
        <f>IF(N110="základní",J110,0)</f>
        <v>0</v>
      </c>
      <c r="BF110" s="178">
        <f>IF(N110="snížená",J110,0)</f>
        <v>0</v>
      </c>
      <c r="BG110" s="178">
        <f>IF(N110="zákl. přenesená",J110,0)</f>
        <v>0</v>
      </c>
      <c r="BH110" s="178">
        <f>IF(N110="sníž. přenesená",J110,0)</f>
        <v>0</v>
      </c>
      <c r="BI110" s="178">
        <f>IF(N110="nulová",J110,0)</f>
        <v>0</v>
      </c>
      <c r="BJ110" s="20" t="s">
        <v>79</v>
      </c>
      <c r="BK110" s="178">
        <f>ROUND(I110*H110,2)</f>
        <v>0</v>
      </c>
      <c r="BL110" s="20" t="s">
        <v>85</v>
      </c>
      <c r="BM110" s="177" t="s">
        <v>824</v>
      </c>
    </row>
    <row r="111" s="2" customFormat="1">
      <c r="A111" s="39"/>
      <c r="B111" s="40"/>
      <c r="C111" s="39"/>
      <c r="D111" s="179" t="s">
        <v>138</v>
      </c>
      <c r="E111" s="39"/>
      <c r="F111" s="180" t="s">
        <v>166</v>
      </c>
      <c r="G111" s="39"/>
      <c r="H111" s="39"/>
      <c r="I111" s="181"/>
      <c r="J111" s="39"/>
      <c r="K111" s="39"/>
      <c r="L111" s="40"/>
      <c r="M111" s="182"/>
      <c r="N111" s="183"/>
      <c r="O111" s="73"/>
      <c r="P111" s="73"/>
      <c r="Q111" s="73"/>
      <c r="R111" s="73"/>
      <c r="S111" s="73"/>
      <c r="T111" s="74"/>
      <c r="U111" s="39"/>
      <c r="V111" s="39"/>
      <c r="W111" s="39"/>
      <c r="X111" s="39"/>
      <c r="Y111" s="39"/>
      <c r="Z111" s="39"/>
      <c r="AA111" s="39"/>
      <c r="AB111" s="39"/>
      <c r="AC111" s="39"/>
      <c r="AD111" s="39"/>
      <c r="AE111" s="39"/>
      <c r="AT111" s="20" t="s">
        <v>138</v>
      </c>
      <c r="AU111" s="20" t="s">
        <v>79</v>
      </c>
    </row>
    <row r="112" s="14" customFormat="1">
      <c r="A112" s="14"/>
      <c r="B112" s="192"/>
      <c r="C112" s="14"/>
      <c r="D112" s="185" t="s">
        <v>144</v>
      </c>
      <c r="E112" s="193" t="s">
        <v>3</v>
      </c>
      <c r="F112" s="194" t="s">
        <v>825</v>
      </c>
      <c r="G112" s="14"/>
      <c r="H112" s="195">
        <v>2.8799999999999999</v>
      </c>
      <c r="I112" s="196"/>
      <c r="J112" s="14"/>
      <c r="K112" s="14"/>
      <c r="L112" s="192"/>
      <c r="M112" s="197"/>
      <c r="N112" s="198"/>
      <c r="O112" s="198"/>
      <c r="P112" s="198"/>
      <c r="Q112" s="198"/>
      <c r="R112" s="198"/>
      <c r="S112" s="198"/>
      <c r="T112" s="199"/>
      <c r="U112" s="14"/>
      <c r="V112" s="14"/>
      <c r="W112" s="14"/>
      <c r="X112" s="14"/>
      <c r="Y112" s="14"/>
      <c r="Z112" s="14"/>
      <c r="AA112" s="14"/>
      <c r="AB112" s="14"/>
      <c r="AC112" s="14"/>
      <c r="AD112" s="14"/>
      <c r="AE112" s="14"/>
      <c r="AT112" s="193" t="s">
        <v>144</v>
      </c>
      <c r="AU112" s="193" t="s">
        <v>79</v>
      </c>
      <c r="AV112" s="14" t="s">
        <v>79</v>
      </c>
      <c r="AW112" s="14" t="s">
        <v>33</v>
      </c>
      <c r="AX112" s="14" t="s">
        <v>15</v>
      </c>
      <c r="AY112" s="193" t="s">
        <v>129</v>
      </c>
    </row>
    <row r="113" s="2" customFormat="1" ht="24.15" customHeight="1">
      <c r="A113" s="39"/>
      <c r="B113" s="165"/>
      <c r="C113" s="166" t="s">
        <v>168</v>
      </c>
      <c r="D113" s="166" t="s">
        <v>132</v>
      </c>
      <c r="E113" s="167" t="s">
        <v>169</v>
      </c>
      <c r="F113" s="168" t="s">
        <v>170</v>
      </c>
      <c r="G113" s="169" t="s">
        <v>135</v>
      </c>
      <c r="H113" s="170">
        <v>2.8799999999999999</v>
      </c>
      <c r="I113" s="171"/>
      <c r="J113" s="172">
        <f>ROUND(I113*H113,2)</f>
        <v>0</v>
      </c>
      <c r="K113" s="168" t="s">
        <v>136</v>
      </c>
      <c r="L113" s="40"/>
      <c r="M113" s="173" t="s">
        <v>3</v>
      </c>
      <c r="N113" s="174" t="s">
        <v>43</v>
      </c>
      <c r="O113" s="73"/>
      <c r="P113" s="175">
        <f>O113*H113</f>
        <v>0</v>
      </c>
      <c r="Q113" s="175">
        <v>0.00013999999999999999</v>
      </c>
      <c r="R113" s="175">
        <f>Q113*H113</f>
        <v>0.00040319999999999993</v>
      </c>
      <c r="S113" s="175">
        <v>0</v>
      </c>
      <c r="T113" s="176">
        <f>S113*H113</f>
        <v>0</v>
      </c>
      <c r="U113" s="39"/>
      <c r="V113" s="39"/>
      <c r="W113" s="39"/>
      <c r="X113" s="39"/>
      <c r="Y113" s="39"/>
      <c r="Z113" s="39"/>
      <c r="AA113" s="39"/>
      <c r="AB113" s="39"/>
      <c r="AC113" s="39"/>
      <c r="AD113" s="39"/>
      <c r="AE113" s="39"/>
      <c r="AR113" s="177" t="s">
        <v>85</v>
      </c>
      <c r="AT113" s="177" t="s">
        <v>132</v>
      </c>
      <c r="AU113" s="177" t="s">
        <v>79</v>
      </c>
      <c r="AY113" s="20" t="s">
        <v>129</v>
      </c>
      <c r="BE113" s="178">
        <f>IF(N113="základní",J113,0)</f>
        <v>0</v>
      </c>
      <c r="BF113" s="178">
        <f>IF(N113="snížená",J113,0)</f>
        <v>0</v>
      </c>
      <c r="BG113" s="178">
        <f>IF(N113="zákl. přenesená",J113,0)</f>
        <v>0</v>
      </c>
      <c r="BH113" s="178">
        <f>IF(N113="sníž. přenesená",J113,0)</f>
        <v>0</v>
      </c>
      <c r="BI113" s="178">
        <f>IF(N113="nulová",J113,0)</f>
        <v>0</v>
      </c>
      <c r="BJ113" s="20" t="s">
        <v>79</v>
      </c>
      <c r="BK113" s="178">
        <f>ROUND(I113*H113,2)</f>
        <v>0</v>
      </c>
      <c r="BL113" s="20" t="s">
        <v>85</v>
      </c>
      <c r="BM113" s="177" t="s">
        <v>826</v>
      </c>
    </row>
    <row r="114" s="2" customFormat="1">
      <c r="A114" s="39"/>
      <c r="B114" s="40"/>
      <c r="C114" s="39"/>
      <c r="D114" s="179" t="s">
        <v>138</v>
      </c>
      <c r="E114" s="39"/>
      <c r="F114" s="180" t="s">
        <v>172</v>
      </c>
      <c r="G114" s="39"/>
      <c r="H114" s="39"/>
      <c r="I114" s="181"/>
      <c r="J114" s="39"/>
      <c r="K114" s="39"/>
      <c r="L114" s="40"/>
      <c r="M114" s="182"/>
      <c r="N114" s="183"/>
      <c r="O114" s="73"/>
      <c r="P114" s="73"/>
      <c r="Q114" s="73"/>
      <c r="R114" s="73"/>
      <c r="S114" s="73"/>
      <c r="T114" s="74"/>
      <c r="U114" s="39"/>
      <c r="V114" s="39"/>
      <c r="W114" s="39"/>
      <c r="X114" s="39"/>
      <c r="Y114" s="39"/>
      <c r="Z114" s="39"/>
      <c r="AA114" s="39"/>
      <c r="AB114" s="39"/>
      <c r="AC114" s="39"/>
      <c r="AD114" s="39"/>
      <c r="AE114" s="39"/>
      <c r="AT114" s="20" t="s">
        <v>138</v>
      </c>
      <c r="AU114" s="20" t="s">
        <v>79</v>
      </c>
    </row>
    <row r="115" s="2" customFormat="1" ht="37.8" customHeight="1">
      <c r="A115" s="39"/>
      <c r="B115" s="165"/>
      <c r="C115" s="166" t="s">
        <v>150</v>
      </c>
      <c r="D115" s="166" t="s">
        <v>132</v>
      </c>
      <c r="E115" s="167" t="s">
        <v>173</v>
      </c>
      <c r="F115" s="168" t="s">
        <v>174</v>
      </c>
      <c r="G115" s="169" t="s">
        <v>135</v>
      </c>
      <c r="H115" s="170">
        <v>2.8799999999999999</v>
      </c>
      <c r="I115" s="171"/>
      <c r="J115" s="172">
        <f>ROUND(I115*H115,2)</f>
        <v>0</v>
      </c>
      <c r="K115" s="168" t="s">
        <v>136</v>
      </c>
      <c r="L115" s="40"/>
      <c r="M115" s="173" t="s">
        <v>3</v>
      </c>
      <c r="N115" s="174" t="s">
        <v>43</v>
      </c>
      <c r="O115" s="73"/>
      <c r="P115" s="175">
        <f>O115*H115</f>
        <v>0</v>
      </c>
      <c r="Q115" s="175">
        <v>0.0028500000000000001</v>
      </c>
      <c r="R115" s="175">
        <f>Q115*H115</f>
        <v>0.008208</v>
      </c>
      <c r="S115" s="175">
        <v>0</v>
      </c>
      <c r="T115" s="176">
        <f>S115*H115</f>
        <v>0</v>
      </c>
      <c r="U115" s="39"/>
      <c r="V115" s="39"/>
      <c r="W115" s="39"/>
      <c r="X115" s="39"/>
      <c r="Y115" s="39"/>
      <c r="Z115" s="39"/>
      <c r="AA115" s="39"/>
      <c r="AB115" s="39"/>
      <c r="AC115" s="39"/>
      <c r="AD115" s="39"/>
      <c r="AE115" s="39"/>
      <c r="AR115" s="177" t="s">
        <v>85</v>
      </c>
      <c r="AT115" s="177" t="s">
        <v>132</v>
      </c>
      <c r="AU115" s="177" t="s">
        <v>79</v>
      </c>
      <c r="AY115" s="20" t="s">
        <v>129</v>
      </c>
      <c r="BE115" s="178">
        <f>IF(N115="základní",J115,0)</f>
        <v>0</v>
      </c>
      <c r="BF115" s="178">
        <f>IF(N115="snížená",J115,0)</f>
        <v>0</v>
      </c>
      <c r="BG115" s="178">
        <f>IF(N115="zákl. přenesená",J115,0)</f>
        <v>0</v>
      </c>
      <c r="BH115" s="178">
        <f>IF(N115="sníž. přenesená",J115,0)</f>
        <v>0</v>
      </c>
      <c r="BI115" s="178">
        <f>IF(N115="nulová",J115,0)</f>
        <v>0</v>
      </c>
      <c r="BJ115" s="20" t="s">
        <v>79</v>
      </c>
      <c r="BK115" s="178">
        <f>ROUND(I115*H115,2)</f>
        <v>0</v>
      </c>
      <c r="BL115" s="20" t="s">
        <v>85</v>
      </c>
      <c r="BM115" s="177" t="s">
        <v>827</v>
      </c>
    </row>
    <row r="116" s="2" customFormat="1">
      <c r="A116" s="39"/>
      <c r="B116" s="40"/>
      <c r="C116" s="39"/>
      <c r="D116" s="179" t="s">
        <v>138</v>
      </c>
      <c r="E116" s="39"/>
      <c r="F116" s="180" t="s">
        <v>176</v>
      </c>
      <c r="G116" s="39"/>
      <c r="H116" s="39"/>
      <c r="I116" s="181"/>
      <c r="J116" s="39"/>
      <c r="K116" s="39"/>
      <c r="L116" s="40"/>
      <c r="M116" s="182"/>
      <c r="N116" s="183"/>
      <c r="O116" s="73"/>
      <c r="P116" s="73"/>
      <c r="Q116" s="73"/>
      <c r="R116" s="73"/>
      <c r="S116" s="73"/>
      <c r="T116" s="74"/>
      <c r="U116" s="39"/>
      <c r="V116" s="39"/>
      <c r="W116" s="39"/>
      <c r="X116" s="39"/>
      <c r="Y116" s="39"/>
      <c r="Z116" s="39"/>
      <c r="AA116" s="39"/>
      <c r="AB116" s="39"/>
      <c r="AC116" s="39"/>
      <c r="AD116" s="39"/>
      <c r="AE116" s="39"/>
      <c r="AT116" s="20" t="s">
        <v>138</v>
      </c>
      <c r="AU116" s="20" t="s">
        <v>79</v>
      </c>
    </row>
    <row r="117" s="12" customFormat="1" ht="22.8" customHeight="1">
      <c r="A117" s="12"/>
      <c r="B117" s="152"/>
      <c r="C117" s="12"/>
      <c r="D117" s="153" t="s">
        <v>70</v>
      </c>
      <c r="E117" s="163" t="s">
        <v>177</v>
      </c>
      <c r="F117" s="163" t="s">
        <v>178</v>
      </c>
      <c r="G117" s="12"/>
      <c r="H117" s="12"/>
      <c r="I117" s="155"/>
      <c r="J117" s="164">
        <f>BK117</f>
        <v>0</v>
      </c>
      <c r="K117" s="12"/>
      <c r="L117" s="152"/>
      <c r="M117" s="157"/>
      <c r="N117" s="158"/>
      <c r="O117" s="158"/>
      <c r="P117" s="159">
        <f>P118+P134</f>
        <v>0</v>
      </c>
      <c r="Q117" s="158"/>
      <c r="R117" s="159">
        <f>R118+R134</f>
        <v>0</v>
      </c>
      <c r="S117" s="158"/>
      <c r="T117" s="160">
        <f>T118+T134</f>
        <v>0.038699999999999998</v>
      </c>
      <c r="U117" s="12"/>
      <c r="V117" s="12"/>
      <c r="W117" s="12"/>
      <c r="X117" s="12"/>
      <c r="Y117" s="12"/>
      <c r="Z117" s="12"/>
      <c r="AA117" s="12"/>
      <c r="AB117" s="12"/>
      <c r="AC117" s="12"/>
      <c r="AD117" s="12"/>
      <c r="AE117" s="12"/>
      <c r="AR117" s="153" t="s">
        <v>15</v>
      </c>
      <c r="AT117" s="161" t="s">
        <v>70</v>
      </c>
      <c r="AU117" s="161" t="s">
        <v>15</v>
      </c>
      <c r="AY117" s="153" t="s">
        <v>129</v>
      </c>
      <c r="BK117" s="162">
        <f>BK118+BK134</f>
        <v>0</v>
      </c>
    </row>
    <row r="118" s="12" customFormat="1" ht="20.88" customHeight="1">
      <c r="A118" s="12"/>
      <c r="B118" s="152"/>
      <c r="C118" s="12"/>
      <c r="D118" s="153" t="s">
        <v>70</v>
      </c>
      <c r="E118" s="163" t="s">
        <v>179</v>
      </c>
      <c r="F118" s="163" t="s">
        <v>180</v>
      </c>
      <c r="G118" s="12"/>
      <c r="H118" s="12"/>
      <c r="I118" s="155"/>
      <c r="J118" s="164">
        <f>BK118</f>
        <v>0</v>
      </c>
      <c r="K118" s="12"/>
      <c r="L118" s="152"/>
      <c r="M118" s="157"/>
      <c r="N118" s="158"/>
      <c r="O118" s="158"/>
      <c r="P118" s="159">
        <f>SUM(P119:P133)</f>
        <v>0</v>
      </c>
      <c r="Q118" s="158"/>
      <c r="R118" s="159">
        <f>SUM(R119:R133)</f>
        <v>0</v>
      </c>
      <c r="S118" s="158"/>
      <c r="T118" s="160">
        <f>SUM(T119:T133)</f>
        <v>0</v>
      </c>
      <c r="U118" s="12"/>
      <c r="V118" s="12"/>
      <c r="W118" s="12"/>
      <c r="X118" s="12"/>
      <c r="Y118" s="12"/>
      <c r="Z118" s="12"/>
      <c r="AA118" s="12"/>
      <c r="AB118" s="12"/>
      <c r="AC118" s="12"/>
      <c r="AD118" s="12"/>
      <c r="AE118" s="12"/>
      <c r="AR118" s="153" t="s">
        <v>15</v>
      </c>
      <c r="AT118" s="161" t="s">
        <v>70</v>
      </c>
      <c r="AU118" s="161" t="s">
        <v>79</v>
      </c>
      <c r="AY118" s="153" t="s">
        <v>129</v>
      </c>
      <c r="BK118" s="162">
        <f>SUM(BK119:BK133)</f>
        <v>0</v>
      </c>
    </row>
    <row r="119" s="2" customFormat="1" ht="44.25" customHeight="1">
      <c r="A119" s="39"/>
      <c r="B119" s="165"/>
      <c r="C119" s="166" t="s">
        <v>177</v>
      </c>
      <c r="D119" s="166" t="s">
        <v>132</v>
      </c>
      <c r="E119" s="167" t="s">
        <v>181</v>
      </c>
      <c r="F119" s="168" t="s">
        <v>182</v>
      </c>
      <c r="G119" s="169" t="s">
        <v>135</v>
      </c>
      <c r="H119" s="170">
        <v>120</v>
      </c>
      <c r="I119" s="171"/>
      <c r="J119" s="172">
        <f>ROUND(I119*H119,2)</f>
        <v>0</v>
      </c>
      <c r="K119" s="168" t="s">
        <v>136</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85</v>
      </c>
      <c r="AT119" s="177" t="s">
        <v>132</v>
      </c>
      <c r="AU119" s="177" t="s">
        <v>82</v>
      </c>
      <c r="AY119" s="20" t="s">
        <v>129</v>
      </c>
      <c r="BE119" s="178">
        <f>IF(N119="základní",J119,0)</f>
        <v>0</v>
      </c>
      <c r="BF119" s="178">
        <f>IF(N119="snížená",J119,0)</f>
        <v>0</v>
      </c>
      <c r="BG119" s="178">
        <f>IF(N119="zákl. přenesená",J119,0)</f>
        <v>0</v>
      </c>
      <c r="BH119" s="178">
        <f>IF(N119="sníž. přenesená",J119,0)</f>
        <v>0</v>
      </c>
      <c r="BI119" s="178">
        <f>IF(N119="nulová",J119,0)</f>
        <v>0</v>
      </c>
      <c r="BJ119" s="20" t="s">
        <v>79</v>
      </c>
      <c r="BK119" s="178">
        <f>ROUND(I119*H119,2)</f>
        <v>0</v>
      </c>
      <c r="BL119" s="20" t="s">
        <v>85</v>
      </c>
      <c r="BM119" s="177" t="s">
        <v>828</v>
      </c>
    </row>
    <row r="120" s="2" customFormat="1">
      <c r="A120" s="39"/>
      <c r="B120" s="40"/>
      <c r="C120" s="39"/>
      <c r="D120" s="179" t="s">
        <v>138</v>
      </c>
      <c r="E120" s="39"/>
      <c r="F120" s="180" t="s">
        <v>184</v>
      </c>
      <c r="G120" s="39"/>
      <c r="H120" s="39"/>
      <c r="I120" s="181"/>
      <c r="J120" s="39"/>
      <c r="K120" s="39"/>
      <c r="L120" s="40"/>
      <c r="M120" s="182"/>
      <c r="N120" s="183"/>
      <c r="O120" s="73"/>
      <c r="P120" s="73"/>
      <c r="Q120" s="73"/>
      <c r="R120" s="73"/>
      <c r="S120" s="73"/>
      <c r="T120" s="74"/>
      <c r="U120" s="39"/>
      <c r="V120" s="39"/>
      <c r="W120" s="39"/>
      <c r="X120" s="39"/>
      <c r="Y120" s="39"/>
      <c r="Z120" s="39"/>
      <c r="AA120" s="39"/>
      <c r="AB120" s="39"/>
      <c r="AC120" s="39"/>
      <c r="AD120" s="39"/>
      <c r="AE120" s="39"/>
      <c r="AT120" s="20" t="s">
        <v>138</v>
      </c>
      <c r="AU120" s="20" t="s">
        <v>82</v>
      </c>
    </row>
    <row r="121" s="13" customFormat="1">
      <c r="A121" s="13"/>
      <c r="B121" s="184"/>
      <c r="C121" s="13"/>
      <c r="D121" s="185" t="s">
        <v>144</v>
      </c>
      <c r="E121" s="186" t="s">
        <v>3</v>
      </c>
      <c r="F121" s="187" t="s">
        <v>185</v>
      </c>
      <c r="G121" s="13"/>
      <c r="H121" s="186" t="s">
        <v>3</v>
      </c>
      <c r="I121" s="188"/>
      <c r="J121" s="13"/>
      <c r="K121" s="13"/>
      <c r="L121" s="184"/>
      <c r="M121" s="189"/>
      <c r="N121" s="190"/>
      <c r="O121" s="190"/>
      <c r="P121" s="190"/>
      <c r="Q121" s="190"/>
      <c r="R121" s="190"/>
      <c r="S121" s="190"/>
      <c r="T121" s="191"/>
      <c r="U121" s="13"/>
      <c r="V121" s="13"/>
      <c r="W121" s="13"/>
      <c r="X121" s="13"/>
      <c r="Y121" s="13"/>
      <c r="Z121" s="13"/>
      <c r="AA121" s="13"/>
      <c r="AB121" s="13"/>
      <c r="AC121" s="13"/>
      <c r="AD121" s="13"/>
      <c r="AE121" s="13"/>
      <c r="AT121" s="186" t="s">
        <v>144</v>
      </c>
      <c r="AU121" s="186" t="s">
        <v>82</v>
      </c>
      <c r="AV121" s="13" t="s">
        <v>15</v>
      </c>
      <c r="AW121" s="13" t="s">
        <v>33</v>
      </c>
      <c r="AX121" s="13" t="s">
        <v>71</v>
      </c>
      <c r="AY121" s="186" t="s">
        <v>129</v>
      </c>
    </row>
    <row r="122" s="14" customFormat="1">
      <c r="A122" s="14"/>
      <c r="B122" s="192"/>
      <c r="C122" s="14"/>
      <c r="D122" s="185" t="s">
        <v>144</v>
      </c>
      <c r="E122" s="193" t="s">
        <v>3</v>
      </c>
      <c r="F122" s="194" t="s">
        <v>186</v>
      </c>
      <c r="G122" s="14"/>
      <c r="H122" s="195">
        <v>120</v>
      </c>
      <c r="I122" s="196"/>
      <c r="J122" s="14"/>
      <c r="K122" s="14"/>
      <c r="L122" s="192"/>
      <c r="M122" s="197"/>
      <c r="N122" s="198"/>
      <c r="O122" s="198"/>
      <c r="P122" s="198"/>
      <c r="Q122" s="198"/>
      <c r="R122" s="198"/>
      <c r="S122" s="198"/>
      <c r="T122" s="199"/>
      <c r="U122" s="14"/>
      <c r="V122" s="14"/>
      <c r="W122" s="14"/>
      <c r="X122" s="14"/>
      <c r="Y122" s="14"/>
      <c r="Z122" s="14"/>
      <c r="AA122" s="14"/>
      <c r="AB122" s="14"/>
      <c r="AC122" s="14"/>
      <c r="AD122" s="14"/>
      <c r="AE122" s="14"/>
      <c r="AT122" s="193" t="s">
        <v>144</v>
      </c>
      <c r="AU122" s="193" t="s">
        <v>82</v>
      </c>
      <c r="AV122" s="14" t="s">
        <v>79</v>
      </c>
      <c r="AW122" s="14" t="s">
        <v>33</v>
      </c>
      <c r="AX122" s="14" t="s">
        <v>15</v>
      </c>
      <c r="AY122" s="193" t="s">
        <v>129</v>
      </c>
    </row>
    <row r="123" s="2" customFormat="1" ht="55.5" customHeight="1">
      <c r="A123" s="39"/>
      <c r="B123" s="165"/>
      <c r="C123" s="166" t="s">
        <v>187</v>
      </c>
      <c r="D123" s="166" t="s">
        <v>132</v>
      </c>
      <c r="E123" s="167" t="s">
        <v>188</v>
      </c>
      <c r="F123" s="168" t="s">
        <v>189</v>
      </c>
      <c r="G123" s="169" t="s">
        <v>135</v>
      </c>
      <c r="H123" s="170">
        <v>3720</v>
      </c>
      <c r="I123" s="171"/>
      <c r="J123" s="172">
        <f>ROUND(I123*H123,2)</f>
        <v>0</v>
      </c>
      <c r="K123" s="168" t="s">
        <v>136</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85</v>
      </c>
      <c r="AT123" s="177" t="s">
        <v>132</v>
      </c>
      <c r="AU123" s="177" t="s">
        <v>82</v>
      </c>
      <c r="AY123" s="20" t="s">
        <v>129</v>
      </c>
      <c r="BE123" s="178">
        <f>IF(N123="základní",J123,0)</f>
        <v>0</v>
      </c>
      <c r="BF123" s="178">
        <f>IF(N123="snížená",J123,0)</f>
        <v>0</v>
      </c>
      <c r="BG123" s="178">
        <f>IF(N123="zákl. přenesená",J123,0)</f>
        <v>0</v>
      </c>
      <c r="BH123" s="178">
        <f>IF(N123="sníž. přenesená",J123,0)</f>
        <v>0</v>
      </c>
      <c r="BI123" s="178">
        <f>IF(N123="nulová",J123,0)</f>
        <v>0</v>
      </c>
      <c r="BJ123" s="20" t="s">
        <v>79</v>
      </c>
      <c r="BK123" s="178">
        <f>ROUND(I123*H123,2)</f>
        <v>0</v>
      </c>
      <c r="BL123" s="20" t="s">
        <v>85</v>
      </c>
      <c r="BM123" s="177" t="s">
        <v>829</v>
      </c>
    </row>
    <row r="124" s="2" customFormat="1">
      <c r="A124" s="39"/>
      <c r="B124" s="40"/>
      <c r="C124" s="39"/>
      <c r="D124" s="179" t="s">
        <v>138</v>
      </c>
      <c r="E124" s="39"/>
      <c r="F124" s="180" t="s">
        <v>191</v>
      </c>
      <c r="G124" s="39"/>
      <c r="H124" s="39"/>
      <c r="I124" s="181"/>
      <c r="J124" s="39"/>
      <c r="K124" s="39"/>
      <c r="L124" s="40"/>
      <c r="M124" s="182"/>
      <c r="N124" s="183"/>
      <c r="O124" s="73"/>
      <c r="P124" s="73"/>
      <c r="Q124" s="73"/>
      <c r="R124" s="73"/>
      <c r="S124" s="73"/>
      <c r="T124" s="74"/>
      <c r="U124" s="39"/>
      <c r="V124" s="39"/>
      <c r="W124" s="39"/>
      <c r="X124" s="39"/>
      <c r="Y124" s="39"/>
      <c r="Z124" s="39"/>
      <c r="AA124" s="39"/>
      <c r="AB124" s="39"/>
      <c r="AC124" s="39"/>
      <c r="AD124" s="39"/>
      <c r="AE124" s="39"/>
      <c r="AT124" s="20" t="s">
        <v>138</v>
      </c>
      <c r="AU124" s="20" t="s">
        <v>82</v>
      </c>
    </row>
    <row r="125" s="14" customFormat="1">
      <c r="A125" s="14"/>
      <c r="B125" s="192"/>
      <c r="C125" s="14"/>
      <c r="D125" s="185" t="s">
        <v>144</v>
      </c>
      <c r="E125" s="193" t="s">
        <v>3</v>
      </c>
      <c r="F125" s="194" t="s">
        <v>830</v>
      </c>
      <c r="G125" s="14"/>
      <c r="H125" s="195">
        <v>3720</v>
      </c>
      <c r="I125" s="196"/>
      <c r="J125" s="14"/>
      <c r="K125" s="14"/>
      <c r="L125" s="192"/>
      <c r="M125" s="197"/>
      <c r="N125" s="198"/>
      <c r="O125" s="198"/>
      <c r="P125" s="198"/>
      <c r="Q125" s="198"/>
      <c r="R125" s="198"/>
      <c r="S125" s="198"/>
      <c r="T125" s="199"/>
      <c r="U125" s="14"/>
      <c r="V125" s="14"/>
      <c r="W125" s="14"/>
      <c r="X125" s="14"/>
      <c r="Y125" s="14"/>
      <c r="Z125" s="14"/>
      <c r="AA125" s="14"/>
      <c r="AB125" s="14"/>
      <c r="AC125" s="14"/>
      <c r="AD125" s="14"/>
      <c r="AE125" s="14"/>
      <c r="AT125" s="193" t="s">
        <v>144</v>
      </c>
      <c r="AU125" s="193" t="s">
        <v>82</v>
      </c>
      <c r="AV125" s="14" t="s">
        <v>79</v>
      </c>
      <c r="AW125" s="14" t="s">
        <v>33</v>
      </c>
      <c r="AX125" s="14" t="s">
        <v>15</v>
      </c>
      <c r="AY125" s="193" t="s">
        <v>129</v>
      </c>
    </row>
    <row r="126" s="2" customFormat="1" ht="44.25" customHeight="1">
      <c r="A126" s="39"/>
      <c r="B126" s="165"/>
      <c r="C126" s="166" t="s">
        <v>193</v>
      </c>
      <c r="D126" s="166" t="s">
        <v>132</v>
      </c>
      <c r="E126" s="167" t="s">
        <v>194</v>
      </c>
      <c r="F126" s="168" t="s">
        <v>195</v>
      </c>
      <c r="G126" s="169" t="s">
        <v>135</v>
      </c>
      <c r="H126" s="170">
        <v>120</v>
      </c>
      <c r="I126" s="171"/>
      <c r="J126" s="172">
        <f>ROUND(I126*H126,2)</f>
        <v>0</v>
      </c>
      <c r="K126" s="168" t="s">
        <v>136</v>
      </c>
      <c r="L126" s="40"/>
      <c r="M126" s="173" t="s">
        <v>3</v>
      </c>
      <c r="N126" s="174" t="s">
        <v>43</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85</v>
      </c>
      <c r="AT126" s="177" t="s">
        <v>132</v>
      </c>
      <c r="AU126" s="177" t="s">
        <v>82</v>
      </c>
      <c r="AY126" s="20" t="s">
        <v>129</v>
      </c>
      <c r="BE126" s="178">
        <f>IF(N126="základní",J126,0)</f>
        <v>0</v>
      </c>
      <c r="BF126" s="178">
        <f>IF(N126="snížená",J126,0)</f>
        <v>0</v>
      </c>
      <c r="BG126" s="178">
        <f>IF(N126="zákl. přenesená",J126,0)</f>
        <v>0</v>
      </c>
      <c r="BH126" s="178">
        <f>IF(N126="sníž. přenesená",J126,0)</f>
        <v>0</v>
      </c>
      <c r="BI126" s="178">
        <f>IF(N126="nulová",J126,0)</f>
        <v>0</v>
      </c>
      <c r="BJ126" s="20" t="s">
        <v>79</v>
      </c>
      <c r="BK126" s="178">
        <f>ROUND(I126*H126,2)</f>
        <v>0</v>
      </c>
      <c r="BL126" s="20" t="s">
        <v>85</v>
      </c>
      <c r="BM126" s="177" t="s">
        <v>831</v>
      </c>
    </row>
    <row r="127" s="2" customFormat="1">
      <c r="A127" s="39"/>
      <c r="B127" s="40"/>
      <c r="C127" s="39"/>
      <c r="D127" s="179" t="s">
        <v>138</v>
      </c>
      <c r="E127" s="39"/>
      <c r="F127" s="180" t="s">
        <v>197</v>
      </c>
      <c r="G127" s="39"/>
      <c r="H127" s="39"/>
      <c r="I127" s="181"/>
      <c r="J127" s="39"/>
      <c r="K127" s="39"/>
      <c r="L127" s="40"/>
      <c r="M127" s="182"/>
      <c r="N127" s="183"/>
      <c r="O127" s="73"/>
      <c r="P127" s="73"/>
      <c r="Q127" s="73"/>
      <c r="R127" s="73"/>
      <c r="S127" s="73"/>
      <c r="T127" s="74"/>
      <c r="U127" s="39"/>
      <c r="V127" s="39"/>
      <c r="W127" s="39"/>
      <c r="X127" s="39"/>
      <c r="Y127" s="39"/>
      <c r="Z127" s="39"/>
      <c r="AA127" s="39"/>
      <c r="AB127" s="39"/>
      <c r="AC127" s="39"/>
      <c r="AD127" s="39"/>
      <c r="AE127" s="39"/>
      <c r="AT127" s="20" t="s">
        <v>138</v>
      </c>
      <c r="AU127" s="20" t="s">
        <v>82</v>
      </c>
    </row>
    <row r="128" s="2" customFormat="1" ht="24.15" customHeight="1">
      <c r="A128" s="39"/>
      <c r="B128" s="165"/>
      <c r="C128" s="166" t="s">
        <v>9</v>
      </c>
      <c r="D128" s="166" t="s">
        <v>132</v>
      </c>
      <c r="E128" s="167" t="s">
        <v>198</v>
      </c>
      <c r="F128" s="168" t="s">
        <v>199</v>
      </c>
      <c r="G128" s="169" t="s">
        <v>135</v>
      </c>
      <c r="H128" s="170">
        <v>120</v>
      </c>
      <c r="I128" s="171"/>
      <c r="J128" s="172">
        <f>ROUND(I128*H128,2)</f>
        <v>0</v>
      </c>
      <c r="K128" s="168" t="s">
        <v>136</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85</v>
      </c>
      <c r="AT128" s="177" t="s">
        <v>132</v>
      </c>
      <c r="AU128" s="177" t="s">
        <v>82</v>
      </c>
      <c r="AY128" s="20" t="s">
        <v>129</v>
      </c>
      <c r="BE128" s="178">
        <f>IF(N128="základní",J128,0)</f>
        <v>0</v>
      </c>
      <c r="BF128" s="178">
        <f>IF(N128="snížená",J128,0)</f>
        <v>0</v>
      </c>
      <c r="BG128" s="178">
        <f>IF(N128="zákl. přenesená",J128,0)</f>
        <v>0</v>
      </c>
      <c r="BH128" s="178">
        <f>IF(N128="sníž. přenesená",J128,0)</f>
        <v>0</v>
      </c>
      <c r="BI128" s="178">
        <f>IF(N128="nulová",J128,0)</f>
        <v>0</v>
      </c>
      <c r="BJ128" s="20" t="s">
        <v>79</v>
      </c>
      <c r="BK128" s="178">
        <f>ROUND(I128*H128,2)</f>
        <v>0</v>
      </c>
      <c r="BL128" s="20" t="s">
        <v>85</v>
      </c>
      <c r="BM128" s="177" t="s">
        <v>832</v>
      </c>
    </row>
    <row r="129" s="2" customFormat="1">
      <c r="A129" s="39"/>
      <c r="B129" s="40"/>
      <c r="C129" s="39"/>
      <c r="D129" s="179" t="s">
        <v>138</v>
      </c>
      <c r="E129" s="39"/>
      <c r="F129" s="180" t="s">
        <v>201</v>
      </c>
      <c r="G129" s="39"/>
      <c r="H129" s="39"/>
      <c r="I129" s="181"/>
      <c r="J129" s="39"/>
      <c r="K129" s="39"/>
      <c r="L129" s="40"/>
      <c r="M129" s="182"/>
      <c r="N129" s="183"/>
      <c r="O129" s="73"/>
      <c r="P129" s="73"/>
      <c r="Q129" s="73"/>
      <c r="R129" s="73"/>
      <c r="S129" s="73"/>
      <c r="T129" s="74"/>
      <c r="U129" s="39"/>
      <c r="V129" s="39"/>
      <c r="W129" s="39"/>
      <c r="X129" s="39"/>
      <c r="Y129" s="39"/>
      <c r="Z129" s="39"/>
      <c r="AA129" s="39"/>
      <c r="AB129" s="39"/>
      <c r="AC129" s="39"/>
      <c r="AD129" s="39"/>
      <c r="AE129" s="39"/>
      <c r="AT129" s="20" t="s">
        <v>138</v>
      </c>
      <c r="AU129" s="20" t="s">
        <v>82</v>
      </c>
    </row>
    <row r="130" s="2" customFormat="1" ht="33" customHeight="1">
      <c r="A130" s="39"/>
      <c r="B130" s="165"/>
      <c r="C130" s="166" t="s">
        <v>202</v>
      </c>
      <c r="D130" s="166" t="s">
        <v>132</v>
      </c>
      <c r="E130" s="167" t="s">
        <v>203</v>
      </c>
      <c r="F130" s="168" t="s">
        <v>204</v>
      </c>
      <c r="G130" s="169" t="s">
        <v>135</v>
      </c>
      <c r="H130" s="170">
        <v>3720</v>
      </c>
      <c r="I130" s="171"/>
      <c r="J130" s="172">
        <f>ROUND(I130*H130,2)</f>
        <v>0</v>
      </c>
      <c r="K130" s="168" t="s">
        <v>136</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85</v>
      </c>
      <c r="AT130" s="177" t="s">
        <v>132</v>
      </c>
      <c r="AU130" s="177" t="s">
        <v>82</v>
      </c>
      <c r="AY130" s="20" t="s">
        <v>129</v>
      </c>
      <c r="BE130" s="178">
        <f>IF(N130="základní",J130,0)</f>
        <v>0</v>
      </c>
      <c r="BF130" s="178">
        <f>IF(N130="snížená",J130,0)</f>
        <v>0</v>
      </c>
      <c r="BG130" s="178">
        <f>IF(N130="zákl. přenesená",J130,0)</f>
        <v>0</v>
      </c>
      <c r="BH130" s="178">
        <f>IF(N130="sníž. přenesená",J130,0)</f>
        <v>0</v>
      </c>
      <c r="BI130" s="178">
        <f>IF(N130="nulová",J130,0)</f>
        <v>0</v>
      </c>
      <c r="BJ130" s="20" t="s">
        <v>79</v>
      </c>
      <c r="BK130" s="178">
        <f>ROUND(I130*H130,2)</f>
        <v>0</v>
      </c>
      <c r="BL130" s="20" t="s">
        <v>85</v>
      </c>
      <c r="BM130" s="177" t="s">
        <v>833</v>
      </c>
    </row>
    <row r="131" s="2" customFormat="1">
      <c r="A131" s="39"/>
      <c r="B131" s="40"/>
      <c r="C131" s="39"/>
      <c r="D131" s="179" t="s">
        <v>138</v>
      </c>
      <c r="E131" s="39"/>
      <c r="F131" s="180" t="s">
        <v>206</v>
      </c>
      <c r="G131" s="39"/>
      <c r="H131" s="39"/>
      <c r="I131" s="181"/>
      <c r="J131" s="39"/>
      <c r="K131" s="39"/>
      <c r="L131" s="40"/>
      <c r="M131" s="182"/>
      <c r="N131" s="183"/>
      <c r="O131" s="73"/>
      <c r="P131" s="73"/>
      <c r="Q131" s="73"/>
      <c r="R131" s="73"/>
      <c r="S131" s="73"/>
      <c r="T131" s="74"/>
      <c r="U131" s="39"/>
      <c r="V131" s="39"/>
      <c r="W131" s="39"/>
      <c r="X131" s="39"/>
      <c r="Y131" s="39"/>
      <c r="Z131" s="39"/>
      <c r="AA131" s="39"/>
      <c r="AB131" s="39"/>
      <c r="AC131" s="39"/>
      <c r="AD131" s="39"/>
      <c r="AE131" s="39"/>
      <c r="AT131" s="20" t="s">
        <v>138</v>
      </c>
      <c r="AU131" s="20" t="s">
        <v>82</v>
      </c>
    </row>
    <row r="132" s="2" customFormat="1" ht="24.15" customHeight="1">
      <c r="A132" s="39"/>
      <c r="B132" s="165"/>
      <c r="C132" s="166" t="s">
        <v>207</v>
      </c>
      <c r="D132" s="166" t="s">
        <v>132</v>
      </c>
      <c r="E132" s="167" t="s">
        <v>208</v>
      </c>
      <c r="F132" s="168" t="s">
        <v>209</v>
      </c>
      <c r="G132" s="169" t="s">
        <v>135</v>
      </c>
      <c r="H132" s="170">
        <v>120</v>
      </c>
      <c r="I132" s="171"/>
      <c r="J132" s="172">
        <f>ROUND(I132*H132,2)</f>
        <v>0</v>
      </c>
      <c r="K132" s="168" t="s">
        <v>136</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85</v>
      </c>
      <c r="AT132" s="177" t="s">
        <v>132</v>
      </c>
      <c r="AU132" s="177" t="s">
        <v>82</v>
      </c>
      <c r="AY132" s="20" t="s">
        <v>129</v>
      </c>
      <c r="BE132" s="178">
        <f>IF(N132="základní",J132,0)</f>
        <v>0</v>
      </c>
      <c r="BF132" s="178">
        <f>IF(N132="snížená",J132,0)</f>
        <v>0</v>
      </c>
      <c r="BG132" s="178">
        <f>IF(N132="zákl. přenesená",J132,0)</f>
        <v>0</v>
      </c>
      <c r="BH132" s="178">
        <f>IF(N132="sníž. přenesená",J132,0)</f>
        <v>0</v>
      </c>
      <c r="BI132" s="178">
        <f>IF(N132="nulová",J132,0)</f>
        <v>0</v>
      </c>
      <c r="BJ132" s="20" t="s">
        <v>79</v>
      </c>
      <c r="BK132" s="178">
        <f>ROUND(I132*H132,2)</f>
        <v>0</v>
      </c>
      <c r="BL132" s="20" t="s">
        <v>85</v>
      </c>
      <c r="BM132" s="177" t="s">
        <v>834</v>
      </c>
    </row>
    <row r="133" s="2" customFormat="1">
      <c r="A133" s="39"/>
      <c r="B133" s="40"/>
      <c r="C133" s="39"/>
      <c r="D133" s="179" t="s">
        <v>138</v>
      </c>
      <c r="E133" s="39"/>
      <c r="F133" s="180" t="s">
        <v>211</v>
      </c>
      <c r="G133" s="39"/>
      <c r="H133" s="39"/>
      <c r="I133" s="181"/>
      <c r="J133" s="39"/>
      <c r="K133" s="39"/>
      <c r="L133" s="40"/>
      <c r="M133" s="182"/>
      <c r="N133" s="183"/>
      <c r="O133" s="73"/>
      <c r="P133" s="73"/>
      <c r="Q133" s="73"/>
      <c r="R133" s="73"/>
      <c r="S133" s="73"/>
      <c r="T133" s="74"/>
      <c r="U133" s="39"/>
      <c r="V133" s="39"/>
      <c r="W133" s="39"/>
      <c r="X133" s="39"/>
      <c r="Y133" s="39"/>
      <c r="Z133" s="39"/>
      <c r="AA133" s="39"/>
      <c r="AB133" s="39"/>
      <c r="AC133" s="39"/>
      <c r="AD133" s="39"/>
      <c r="AE133" s="39"/>
      <c r="AT133" s="20" t="s">
        <v>138</v>
      </c>
      <c r="AU133" s="20" t="s">
        <v>82</v>
      </c>
    </row>
    <row r="134" s="12" customFormat="1" ht="20.88" customHeight="1">
      <c r="A134" s="12"/>
      <c r="B134" s="152"/>
      <c r="C134" s="12"/>
      <c r="D134" s="153" t="s">
        <v>70</v>
      </c>
      <c r="E134" s="163" t="s">
        <v>239</v>
      </c>
      <c r="F134" s="163" t="s">
        <v>240</v>
      </c>
      <c r="G134" s="12"/>
      <c r="H134" s="12"/>
      <c r="I134" s="155"/>
      <c r="J134" s="164">
        <f>BK134</f>
        <v>0</v>
      </c>
      <c r="K134" s="12"/>
      <c r="L134" s="152"/>
      <c r="M134" s="157"/>
      <c r="N134" s="158"/>
      <c r="O134" s="158"/>
      <c r="P134" s="159">
        <f>SUM(P135:P142)</f>
        <v>0</v>
      </c>
      <c r="Q134" s="158"/>
      <c r="R134" s="159">
        <f>SUM(R135:R142)</f>
        <v>0</v>
      </c>
      <c r="S134" s="158"/>
      <c r="T134" s="160">
        <f>SUM(T135:T142)</f>
        <v>0.038699999999999998</v>
      </c>
      <c r="U134" s="12"/>
      <c r="V134" s="12"/>
      <c r="W134" s="12"/>
      <c r="X134" s="12"/>
      <c r="Y134" s="12"/>
      <c r="Z134" s="12"/>
      <c r="AA134" s="12"/>
      <c r="AB134" s="12"/>
      <c r="AC134" s="12"/>
      <c r="AD134" s="12"/>
      <c r="AE134" s="12"/>
      <c r="AR134" s="153" t="s">
        <v>15</v>
      </c>
      <c r="AT134" s="161" t="s">
        <v>70</v>
      </c>
      <c r="AU134" s="161" t="s">
        <v>79</v>
      </c>
      <c r="AY134" s="153" t="s">
        <v>129</v>
      </c>
      <c r="BK134" s="162">
        <f>SUM(BK135:BK142)</f>
        <v>0</v>
      </c>
    </row>
    <row r="135" s="2" customFormat="1" ht="37.8" customHeight="1">
      <c r="A135" s="39"/>
      <c r="B135" s="165"/>
      <c r="C135" s="166" t="s">
        <v>214</v>
      </c>
      <c r="D135" s="166" t="s">
        <v>132</v>
      </c>
      <c r="E135" s="167" t="s">
        <v>241</v>
      </c>
      <c r="F135" s="168" t="s">
        <v>242</v>
      </c>
      <c r="G135" s="169" t="s">
        <v>135</v>
      </c>
      <c r="H135" s="170">
        <v>1.6200000000000001</v>
      </c>
      <c r="I135" s="171"/>
      <c r="J135" s="172">
        <f>ROUND(I135*H135,2)</f>
        <v>0</v>
      </c>
      <c r="K135" s="168" t="s">
        <v>136</v>
      </c>
      <c r="L135" s="40"/>
      <c r="M135" s="173" t="s">
        <v>3</v>
      </c>
      <c r="N135" s="174" t="s">
        <v>43</v>
      </c>
      <c r="O135" s="73"/>
      <c r="P135" s="175">
        <f>O135*H135</f>
        <v>0</v>
      </c>
      <c r="Q135" s="175">
        <v>0</v>
      </c>
      <c r="R135" s="175">
        <f>Q135*H135</f>
        <v>0</v>
      </c>
      <c r="S135" s="175">
        <v>0.012999999999999999</v>
      </c>
      <c r="T135" s="176">
        <f>S135*H135</f>
        <v>0.021059999999999999</v>
      </c>
      <c r="U135" s="39"/>
      <c r="V135" s="39"/>
      <c r="W135" s="39"/>
      <c r="X135" s="39"/>
      <c r="Y135" s="39"/>
      <c r="Z135" s="39"/>
      <c r="AA135" s="39"/>
      <c r="AB135" s="39"/>
      <c r="AC135" s="39"/>
      <c r="AD135" s="39"/>
      <c r="AE135" s="39"/>
      <c r="AR135" s="177" t="s">
        <v>85</v>
      </c>
      <c r="AT135" s="177" t="s">
        <v>132</v>
      </c>
      <c r="AU135" s="177" t="s">
        <v>82</v>
      </c>
      <c r="AY135" s="20" t="s">
        <v>129</v>
      </c>
      <c r="BE135" s="178">
        <f>IF(N135="základní",J135,0)</f>
        <v>0</v>
      </c>
      <c r="BF135" s="178">
        <f>IF(N135="snížená",J135,0)</f>
        <v>0</v>
      </c>
      <c r="BG135" s="178">
        <f>IF(N135="zákl. přenesená",J135,0)</f>
        <v>0</v>
      </c>
      <c r="BH135" s="178">
        <f>IF(N135="sníž. přenesená",J135,0)</f>
        <v>0</v>
      </c>
      <c r="BI135" s="178">
        <f>IF(N135="nulová",J135,0)</f>
        <v>0</v>
      </c>
      <c r="BJ135" s="20" t="s">
        <v>79</v>
      </c>
      <c r="BK135" s="178">
        <f>ROUND(I135*H135,2)</f>
        <v>0</v>
      </c>
      <c r="BL135" s="20" t="s">
        <v>85</v>
      </c>
      <c r="BM135" s="177" t="s">
        <v>835</v>
      </c>
    </row>
    <row r="136" s="2" customFormat="1">
      <c r="A136" s="39"/>
      <c r="B136" s="40"/>
      <c r="C136" s="39"/>
      <c r="D136" s="179" t="s">
        <v>138</v>
      </c>
      <c r="E136" s="39"/>
      <c r="F136" s="180" t="s">
        <v>244</v>
      </c>
      <c r="G136" s="39"/>
      <c r="H136" s="39"/>
      <c r="I136" s="181"/>
      <c r="J136" s="39"/>
      <c r="K136" s="39"/>
      <c r="L136" s="40"/>
      <c r="M136" s="182"/>
      <c r="N136" s="183"/>
      <c r="O136" s="73"/>
      <c r="P136" s="73"/>
      <c r="Q136" s="73"/>
      <c r="R136" s="73"/>
      <c r="S136" s="73"/>
      <c r="T136" s="74"/>
      <c r="U136" s="39"/>
      <c r="V136" s="39"/>
      <c r="W136" s="39"/>
      <c r="X136" s="39"/>
      <c r="Y136" s="39"/>
      <c r="Z136" s="39"/>
      <c r="AA136" s="39"/>
      <c r="AB136" s="39"/>
      <c r="AC136" s="39"/>
      <c r="AD136" s="39"/>
      <c r="AE136" s="39"/>
      <c r="AT136" s="20" t="s">
        <v>138</v>
      </c>
      <c r="AU136" s="20" t="s">
        <v>82</v>
      </c>
    </row>
    <row r="137" s="13" customFormat="1">
      <c r="A137" s="13"/>
      <c r="B137" s="184"/>
      <c r="C137" s="13"/>
      <c r="D137" s="185" t="s">
        <v>144</v>
      </c>
      <c r="E137" s="186" t="s">
        <v>3</v>
      </c>
      <c r="F137" s="187" t="s">
        <v>145</v>
      </c>
      <c r="G137" s="13"/>
      <c r="H137" s="186" t="s">
        <v>3</v>
      </c>
      <c r="I137" s="188"/>
      <c r="J137" s="13"/>
      <c r="K137" s="13"/>
      <c r="L137" s="184"/>
      <c r="M137" s="189"/>
      <c r="N137" s="190"/>
      <c r="O137" s="190"/>
      <c r="P137" s="190"/>
      <c r="Q137" s="190"/>
      <c r="R137" s="190"/>
      <c r="S137" s="190"/>
      <c r="T137" s="191"/>
      <c r="U137" s="13"/>
      <c r="V137" s="13"/>
      <c r="W137" s="13"/>
      <c r="X137" s="13"/>
      <c r="Y137" s="13"/>
      <c r="Z137" s="13"/>
      <c r="AA137" s="13"/>
      <c r="AB137" s="13"/>
      <c r="AC137" s="13"/>
      <c r="AD137" s="13"/>
      <c r="AE137" s="13"/>
      <c r="AT137" s="186" t="s">
        <v>144</v>
      </c>
      <c r="AU137" s="186" t="s">
        <v>82</v>
      </c>
      <c r="AV137" s="13" t="s">
        <v>15</v>
      </c>
      <c r="AW137" s="13" t="s">
        <v>33</v>
      </c>
      <c r="AX137" s="13" t="s">
        <v>71</v>
      </c>
      <c r="AY137" s="186" t="s">
        <v>129</v>
      </c>
    </row>
    <row r="138" s="14" customFormat="1">
      <c r="A138" s="14"/>
      <c r="B138" s="192"/>
      <c r="C138" s="14"/>
      <c r="D138" s="185" t="s">
        <v>144</v>
      </c>
      <c r="E138" s="193" t="s">
        <v>3</v>
      </c>
      <c r="F138" s="194" t="s">
        <v>817</v>
      </c>
      <c r="G138" s="14"/>
      <c r="H138" s="195">
        <v>1.6200000000000001</v>
      </c>
      <c r="I138" s="196"/>
      <c r="J138" s="14"/>
      <c r="K138" s="14"/>
      <c r="L138" s="192"/>
      <c r="M138" s="197"/>
      <c r="N138" s="198"/>
      <c r="O138" s="198"/>
      <c r="P138" s="198"/>
      <c r="Q138" s="198"/>
      <c r="R138" s="198"/>
      <c r="S138" s="198"/>
      <c r="T138" s="199"/>
      <c r="U138" s="14"/>
      <c r="V138" s="14"/>
      <c r="W138" s="14"/>
      <c r="X138" s="14"/>
      <c r="Y138" s="14"/>
      <c r="Z138" s="14"/>
      <c r="AA138" s="14"/>
      <c r="AB138" s="14"/>
      <c r="AC138" s="14"/>
      <c r="AD138" s="14"/>
      <c r="AE138" s="14"/>
      <c r="AT138" s="193" t="s">
        <v>144</v>
      </c>
      <c r="AU138" s="193" t="s">
        <v>82</v>
      </c>
      <c r="AV138" s="14" t="s">
        <v>79</v>
      </c>
      <c r="AW138" s="14" t="s">
        <v>33</v>
      </c>
      <c r="AX138" s="14" t="s">
        <v>15</v>
      </c>
      <c r="AY138" s="193" t="s">
        <v>129</v>
      </c>
    </row>
    <row r="139" s="2" customFormat="1" ht="37.8" customHeight="1">
      <c r="A139" s="39"/>
      <c r="B139" s="165"/>
      <c r="C139" s="166" t="s">
        <v>219</v>
      </c>
      <c r="D139" s="166" t="s">
        <v>132</v>
      </c>
      <c r="E139" s="167" t="s">
        <v>246</v>
      </c>
      <c r="F139" s="168" t="s">
        <v>247</v>
      </c>
      <c r="G139" s="169" t="s">
        <v>135</v>
      </c>
      <c r="H139" s="170">
        <v>1.26</v>
      </c>
      <c r="I139" s="171"/>
      <c r="J139" s="172">
        <f>ROUND(I139*H139,2)</f>
        <v>0</v>
      </c>
      <c r="K139" s="168" t="s">
        <v>136</v>
      </c>
      <c r="L139" s="40"/>
      <c r="M139" s="173" t="s">
        <v>3</v>
      </c>
      <c r="N139" s="174" t="s">
        <v>43</v>
      </c>
      <c r="O139" s="73"/>
      <c r="P139" s="175">
        <f>O139*H139</f>
        <v>0</v>
      </c>
      <c r="Q139" s="175">
        <v>0</v>
      </c>
      <c r="R139" s="175">
        <f>Q139*H139</f>
        <v>0</v>
      </c>
      <c r="S139" s="175">
        <v>0.014</v>
      </c>
      <c r="T139" s="176">
        <f>S139*H139</f>
        <v>0.017639999999999999</v>
      </c>
      <c r="U139" s="39"/>
      <c r="V139" s="39"/>
      <c r="W139" s="39"/>
      <c r="X139" s="39"/>
      <c r="Y139" s="39"/>
      <c r="Z139" s="39"/>
      <c r="AA139" s="39"/>
      <c r="AB139" s="39"/>
      <c r="AC139" s="39"/>
      <c r="AD139" s="39"/>
      <c r="AE139" s="39"/>
      <c r="AR139" s="177" t="s">
        <v>85</v>
      </c>
      <c r="AT139" s="177" t="s">
        <v>132</v>
      </c>
      <c r="AU139" s="177" t="s">
        <v>82</v>
      </c>
      <c r="AY139" s="20" t="s">
        <v>129</v>
      </c>
      <c r="BE139" s="178">
        <f>IF(N139="základní",J139,0)</f>
        <v>0</v>
      </c>
      <c r="BF139" s="178">
        <f>IF(N139="snížená",J139,0)</f>
        <v>0</v>
      </c>
      <c r="BG139" s="178">
        <f>IF(N139="zákl. přenesená",J139,0)</f>
        <v>0</v>
      </c>
      <c r="BH139" s="178">
        <f>IF(N139="sníž. přenesená",J139,0)</f>
        <v>0</v>
      </c>
      <c r="BI139" s="178">
        <f>IF(N139="nulová",J139,0)</f>
        <v>0</v>
      </c>
      <c r="BJ139" s="20" t="s">
        <v>79</v>
      </c>
      <c r="BK139" s="178">
        <f>ROUND(I139*H139,2)</f>
        <v>0</v>
      </c>
      <c r="BL139" s="20" t="s">
        <v>85</v>
      </c>
      <c r="BM139" s="177" t="s">
        <v>836</v>
      </c>
    </row>
    <row r="140" s="2" customFormat="1">
      <c r="A140" s="39"/>
      <c r="B140" s="40"/>
      <c r="C140" s="39"/>
      <c r="D140" s="179" t="s">
        <v>138</v>
      </c>
      <c r="E140" s="39"/>
      <c r="F140" s="180" t="s">
        <v>249</v>
      </c>
      <c r="G140" s="39"/>
      <c r="H140" s="39"/>
      <c r="I140" s="181"/>
      <c r="J140" s="39"/>
      <c r="K140" s="39"/>
      <c r="L140" s="40"/>
      <c r="M140" s="182"/>
      <c r="N140" s="183"/>
      <c r="O140" s="73"/>
      <c r="P140" s="73"/>
      <c r="Q140" s="73"/>
      <c r="R140" s="73"/>
      <c r="S140" s="73"/>
      <c r="T140" s="74"/>
      <c r="U140" s="39"/>
      <c r="V140" s="39"/>
      <c r="W140" s="39"/>
      <c r="X140" s="39"/>
      <c r="Y140" s="39"/>
      <c r="Z140" s="39"/>
      <c r="AA140" s="39"/>
      <c r="AB140" s="39"/>
      <c r="AC140" s="39"/>
      <c r="AD140" s="39"/>
      <c r="AE140" s="39"/>
      <c r="AT140" s="20" t="s">
        <v>138</v>
      </c>
      <c r="AU140" s="20" t="s">
        <v>82</v>
      </c>
    </row>
    <row r="141" s="13" customFormat="1">
      <c r="A141" s="13"/>
      <c r="B141" s="184"/>
      <c r="C141" s="13"/>
      <c r="D141" s="185" t="s">
        <v>144</v>
      </c>
      <c r="E141" s="186" t="s">
        <v>3</v>
      </c>
      <c r="F141" s="187" t="s">
        <v>157</v>
      </c>
      <c r="G141" s="13"/>
      <c r="H141" s="186" t="s">
        <v>3</v>
      </c>
      <c r="I141" s="188"/>
      <c r="J141" s="13"/>
      <c r="K141" s="13"/>
      <c r="L141" s="184"/>
      <c r="M141" s="189"/>
      <c r="N141" s="190"/>
      <c r="O141" s="190"/>
      <c r="P141" s="190"/>
      <c r="Q141" s="190"/>
      <c r="R141" s="190"/>
      <c r="S141" s="190"/>
      <c r="T141" s="191"/>
      <c r="U141" s="13"/>
      <c r="V141" s="13"/>
      <c r="W141" s="13"/>
      <c r="X141" s="13"/>
      <c r="Y141" s="13"/>
      <c r="Z141" s="13"/>
      <c r="AA141" s="13"/>
      <c r="AB141" s="13"/>
      <c r="AC141" s="13"/>
      <c r="AD141" s="13"/>
      <c r="AE141" s="13"/>
      <c r="AT141" s="186" t="s">
        <v>144</v>
      </c>
      <c r="AU141" s="186" t="s">
        <v>82</v>
      </c>
      <c r="AV141" s="13" t="s">
        <v>15</v>
      </c>
      <c r="AW141" s="13" t="s">
        <v>33</v>
      </c>
      <c r="AX141" s="13" t="s">
        <v>71</v>
      </c>
      <c r="AY141" s="186" t="s">
        <v>129</v>
      </c>
    </row>
    <row r="142" s="14" customFormat="1">
      <c r="A142" s="14"/>
      <c r="B142" s="192"/>
      <c r="C142" s="14"/>
      <c r="D142" s="185" t="s">
        <v>144</v>
      </c>
      <c r="E142" s="193" t="s">
        <v>3</v>
      </c>
      <c r="F142" s="194" t="s">
        <v>821</v>
      </c>
      <c r="G142" s="14"/>
      <c r="H142" s="195">
        <v>1.26</v>
      </c>
      <c r="I142" s="196"/>
      <c r="J142" s="14"/>
      <c r="K142" s="14"/>
      <c r="L142" s="192"/>
      <c r="M142" s="197"/>
      <c r="N142" s="198"/>
      <c r="O142" s="198"/>
      <c r="P142" s="198"/>
      <c r="Q142" s="198"/>
      <c r="R142" s="198"/>
      <c r="S142" s="198"/>
      <c r="T142" s="199"/>
      <c r="U142" s="14"/>
      <c r="V142" s="14"/>
      <c r="W142" s="14"/>
      <c r="X142" s="14"/>
      <c r="Y142" s="14"/>
      <c r="Z142" s="14"/>
      <c r="AA142" s="14"/>
      <c r="AB142" s="14"/>
      <c r="AC142" s="14"/>
      <c r="AD142" s="14"/>
      <c r="AE142" s="14"/>
      <c r="AT142" s="193" t="s">
        <v>144</v>
      </c>
      <c r="AU142" s="193" t="s">
        <v>82</v>
      </c>
      <c r="AV142" s="14" t="s">
        <v>79</v>
      </c>
      <c r="AW142" s="14" t="s">
        <v>33</v>
      </c>
      <c r="AX142" s="14" t="s">
        <v>15</v>
      </c>
      <c r="AY142" s="193" t="s">
        <v>129</v>
      </c>
    </row>
    <row r="143" s="12" customFormat="1" ht="22.8" customHeight="1">
      <c r="A143" s="12"/>
      <c r="B143" s="152"/>
      <c r="C143" s="12"/>
      <c r="D143" s="153" t="s">
        <v>70</v>
      </c>
      <c r="E143" s="163" t="s">
        <v>250</v>
      </c>
      <c r="F143" s="163" t="s">
        <v>251</v>
      </c>
      <c r="G143" s="12"/>
      <c r="H143" s="12"/>
      <c r="I143" s="155"/>
      <c r="J143" s="164">
        <f>BK143</f>
        <v>0</v>
      </c>
      <c r="K143" s="12"/>
      <c r="L143" s="152"/>
      <c r="M143" s="157"/>
      <c r="N143" s="158"/>
      <c r="O143" s="158"/>
      <c r="P143" s="159">
        <f>SUM(P144:P158)</f>
        <v>0</v>
      </c>
      <c r="Q143" s="158"/>
      <c r="R143" s="159">
        <f>SUM(R144:R158)</f>
        <v>0</v>
      </c>
      <c r="S143" s="158"/>
      <c r="T143" s="160">
        <f>SUM(T144:T158)</f>
        <v>0</v>
      </c>
      <c r="U143" s="12"/>
      <c r="V143" s="12"/>
      <c r="W143" s="12"/>
      <c r="X143" s="12"/>
      <c r="Y143" s="12"/>
      <c r="Z143" s="12"/>
      <c r="AA143" s="12"/>
      <c r="AB143" s="12"/>
      <c r="AC143" s="12"/>
      <c r="AD143" s="12"/>
      <c r="AE143" s="12"/>
      <c r="AR143" s="153" t="s">
        <v>15</v>
      </c>
      <c r="AT143" s="161" t="s">
        <v>70</v>
      </c>
      <c r="AU143" s="161" t="s">
        <v>15</v>
      </c>
      <c r="AY143" s="153" t="s">
        <v>129</v>
      </c>
      <c r="BK143" s="162">
        <f>SUM(BK144:BK158)</f>
        <v>0</v>
      </c>
    </row>
    <row r="144" s="2" customFormat="1" ht="37.8" customHeight="1">
      <c r="A144" s="39"/>
      <c r="B144" s="165"/>
      <c r="C144" s="166" t="s">
        <v>223</v>
      </c>
      <c r="D144" s="166" t="s">
        <v>132</v>
      </c>
      <c r="E144" s="167" t="s">
        <v>253</v>
      </c>
      <c r="F144" s="168" t="s">
        <v>254</v>
      </c>
      <c r="G144" s="169" t="s">
        <v>255</v>
      </c>
      <c r="H144" s="170">
        <v>2.5310000000000001</v>
      </c>
      <c r="I144" s="171"/>
      <c r="J144" s="172">
        <f>ROUND(I144*H144,2)</f>
        <v>0</v>
      </c>
      <c r="K144" s="168" t="s">
        <v>136</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85</v>
      </c>
      <c r="AT144" s="177" t="s">
        <v>132</v>
      </c>
      <c r="AU144" s="177" t="s">
        <v>79</v>
      </c>
      <c r="AY144" s="20" t="s">
        <v>129</v>
      </c>
      <c r="BE144" s="178">
        <f>IF(N144="základní",J144,0)</f>
        <v>0</v>
      </c>
      <c r="BF144" s="178">
        <f>IF(N144="snížená",J144,0)</f>
        <v>0</v>
      </c>
      <c r="BG144" s="178">
        <f>IF(N144="zákl. přenesená",J144,0)</f>
        <v>0</v>
      </c>
      <c r="BH144" s="178">
        <f>IF(N144="sníž. přenesená",J144,0)</f>
        <v>0</v>
      </c>
      <c r="BI144" s="178">
        <f>IF(N144="nulová",J144,0)</f>
        <v>0</v>
      </c>
      <c r="BJ144" s="20" t="s">
        <v>79</v>
      </c>
      <c r="BK144" s="178">
        <f>ROUND(I144*H144,2)</f>
        <v>0</v>
      </c>
      <c r="BL144" s="20" t="s">
        <v>85</v>
      </c>
      <c r="BM144" s="177" t="s">
        <v>837</v>
      </c>
    </row>
    <row r="145" s="2" customFormat="1">
      <c r="A145" s="39"/>
      <c r="B145" s="40"/>
      <c r="C145" s="39"/>
      <c r="D145" s="179" t="s">
        <v>138</v>
      </c>
      <c r="E145" s="39"/>
      <c r="F145" s="180" t="s">
        <v>257</v>
      </c>
      <c r="G145" s="39"/>
      <c r="H145" s="39"/>
      <c r="I145" s="181"/>
      <c r="J145" s="39"/>
      <c r="K145" s="39"/>
      <c r="L145" s="40"/>
      <c r="M145" s="182"/>
      <c r="N145" s="183"/>
      <c r="O145" s="73"/>
      <c r="P145" s="73"/>
      <c r="Q145" s="73"/>
      <c r="R145" s="73"/>
      <c r="S145" s="73"/>
      <c r="T145" s="74"/>
      <c r="U145" s="39"/>
      <c r="V145" s="39"/>
      <c r="W145" s="39"/>
      <c r="X145" s="39"/>
      <c r="Y145" s="39"/>
      <c r="Z145" s="39"/>
      <c r="AA145" s="39"/>
      <c r="AB145" s="39"/>
      <c r="AC145" s="39"/>
      <c r="AD145" s="39"/>
      <c r="AE145" s="39"/>
      <c r="AT145" s="20" t="s">
        <v>138</v>
      </c>
      <c r="AU145" s="20" t="s">
        <v>79</v>
      </c>
    </row>
    <row r="146" s="2" customFormat="1" ht="33" customHeight="1">
      <c r="A146" s="39"/>
      <c r="B146" s="165"/>
      <c r="C146" s="166" t="s">
        <v>227</v>
      </c>
      <c r="D146" s="166" t="s">
        <v>132</v>
      </c>
      <c r="E146" s="167" t="s">
        <v>259</v>
      </c>
      <c r="F146" s="168" t="s">
        <v>260</v>
      </c>
      <c r="G146" s="169" t="s">
        <v>255</v>
      </c>
      <c r="H146" s="170">
        <v>2.5310000000000001</v>
      </c>
      <c r="I146" s="171"/>
      <c r="J146" s="172">
        <f>ROUND(I146*H146,2)</f>
        <v>0</v>
      </c>
      <c r="K146" s="168" t="s">
        <v>136</v>
      </c>
      <c r="L146" s="40"/>
      <c r="M146" s="173" t="s">
        <v>3</v>
      </c>
      <c r="N146" s="174" t="s">
        <v>43</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85</v>
      </c>
      <c r="AT146" s="177" t="s">
        <v>132</v>
      </c>
      <c r="AU146" s="177" t="s">
        <v>79</v>
      </c>
      <c r="AY146" s="20" t="s">
        <v>129</v>
      </c>
      <c r="BE146" s="178">
        <f>IF(N146="základní",J146,0)</f>
        <v>0</v>
      </c>
      <c r="BF146" s="178">
        <f>IF(N146="snížená",J146,0)</f>
        <v>0</v>
      </c>
      <c r="BG146" s="178">
        <f>IF(N146="zákl. přenesená",J146,0)</f>
        <v>0</v>
      </c>
      <c r="BH146" s="178">
        <f>IF(N146="sníž. přenesená",J146,0)</f>
        <v>0</v>
      </c>
      <c r="BI146" s="178">
        <f>IF(N146="nulová",J146,0)</f>
        <v>0</v>
      </c>
      <c r="BJ146" s="20" t="s">
        <v>79</v>
      </c>
      <c r="BK146" s="178">
        <f>ROUND(I146*H146,2)</f>
        <v>0</v>
      </c>
      <c r="BL146" s="20" t="s">
        <v>85</v>
      </c>
      <c r="BM146" s="177" t="s">
        <v>838</v>
      </c>
    </row>
    <row r="147" s="2" customFormat="1">
      <c r="A147" s="39"/>
      <c r="B147" s="40"/>
      <c r="C147" s="39"/>
      <c r="D147" s="179" t="s">
        <v>138</v>
      </c>
      <c r="E147" s="39"/>
      <c r="F147" s="180" t="s">
        <v>262</v>
      </c>
      <c r="G147" s="39"/>
      <c r="H147" s="39"/>
      <c r="I147" s="181"/>
      <c r="J147" s="39"/>
      <c r="K147" s="39"/>
      <c r="L147" s="40"/>
      <c r="M147" s="182"/>
      <c r="N147" s="183"/>
      <c r="O147" s="73"/>
      <c r="P147" s="73"/>
      <c r="Q147" s="73"/>
      <c r="R147" s="73"/>
      <c r="S147" s="73"/>
      <c r="T147" s="74"/>
      <c r="U147" s="39"/>
      <c r="V147" s="39"/>
      <c r="W147" s="39"/>
      <c r="X147" s="39"/>
      <c r="Y147" s="39"/>
      <c r="Z147" s="39"/>
      <c r="AA147" s="39"/>
      <c r="AB147" s="39"/>
      <c r="AC147" s="39"/>
      <c r="AD147" s="39"/>
      <c r="AE147" s="39"/>
      <c r="AT147" s="20" t="s">
        <v>138</v>
      </c>
      <c r="AU147" s="20" t="s">
        <v>79</v>
      </c>
    </row>
    <row r="148" s="2" customFormat="1" ht="44.25" customHeight="1">
      <c r="A148" s="39"/>
      <c r="B148" s="165"/>
      <c r="C148" s="166" t="s">
        <v>231</v>
      </c>
      <c r="D148" s="166" t="s">
        <v>132</v>
      </c>
      <c r="E148" s="167" t="s">
        <v>264</v>
      </c>
      <c r="F148" s="168" t="s">
        <v>265</v>
      </c>
      <c r="G148" s="169" t="s">
        <v>255</v>
      </c>
      <c r="H148" s="170">
        <v>37.965000000000003</v>
      </c>
      <c r="I148" s="171"/>
      <c r="J148" s="172">
        <f>ROUND(I148*H148,2)</f>
        <v>0</v>
      </c>
      <c r="K148" s="168" t="s">
        <v>136</v>
      </c>
      <c r="L148" s="40"/>
      <c r="M148" s="173" t="s">
        <v>3</v>
      </c>
      <c r="N148" s="174" t="s">
        <v>43</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85</v>
      </c>
      <c r="AT148" s="177" t="s">
        <v>132</v>
      </c>
      <c r="AU148" s="177" t="s">
        <v>79</v>
      </c>
      <c r="AY148" s="20" t="s">
        <v>129</v>
      </c>
      <c r="BE148" s="178">
        <f>IF(N148="základní",J148,0)</f>
        <v>0</v>
      </c>
      <c r="BF148" s="178">
        <f>IF(N148="snížená",J148,0)</f>
        <v>0</v>
      </c>
      <c r="BG148" s="178">
        <f>IF(N148="zákl. přenesená",J148,0)</f>
        <v>0</v>
      </c>
      <c r="BH148" s="178">
        <f>IF(N148="sníž. přenesená",J148,0)</f>
        <v>0</v>
      </c>
      <c r="BI148" s="178">
        <f>IF(N148="nulová",J148,0)</f>
        <v>0</v>
      </c>
      <c r="BJ148" s="20" t="s">
        <v>79</v>
      </c>
      <c r="BK148" s="178">
        <f>ROUND(I148*H148,2)</f>
        <v>0</v>
      </c>
      <c r="BL148" s="20" t="s">
        <v>85</v>
      </c>
      <c r="BM148" s="177" t="s">
        <v>839</v>
      </c>
    </row>
    <row r="149" s="2" customFormat="1">
      <c r="A149" s="39"/>
      <c r="B149" s="40"/>
      <c r="C149" s="39"/>
      <c r="D149" s="179" t="s">
        <v>138</v>
      </c>
      <c r="E149" s="39"/>
      <c r="F149" s="180" t="s">
        <v>267</v>
      </c>
      <c r="G149" s="39"/>
      <c r="H149" s="39"/>
      <c r="I149" s="181"/>
      <c r="J149" s="39"/>
      <c r="K149" s="39"/>
      <c r="L149" s="40"/>
      <c r="M149" s="182"/>
      <c r="N149" s="183"/>
      <c r="O149" s="73"/>
      <c r="P149" s="73"/>
      <c r="Q149" s="73"/>
      <c r="R149" s="73"/>
      <c r="S149" s="73"/>
      <c r="T149" s="74"/>
      <c r="U149" s="39"/>
      <c r="V149" s="39"/>
      <c r="W149" s="39"/>
      <c r="X149" s="39"/>
      <c r="Y149" s="39"/>
      <c r="Z149" s="39"/>
      <c r="AA149" s="39"/>
      <c r="AB149" s="39"/>
      <c r="AC149" s="39"/>
      <c r="AD149" s="39"/>
      <c r="AE149" s="39"/>
      <c r="AT149" s="20" t="s">
        <v>138</v>
      </c>
      <c r="AU149" s="20" t="s">
        <v>79</v>
      </c>
    </row>
    <row r="150" s="14" customFormat="1">
      <c r="A150" s="14"/>
      <c r="B150" s="192"/>
      <c r="C150" s="14"/>
      <c r="D150" s="185" t="s">
        <v>144</v>
      </c>
      <c r="E150" s="14"/>
      <c r="F150" s="194" t="s">
        <v>840</v>
      </c>
      <c r="G150" s="14"/>
      <c r="H150" s="195">
        <v>37.965000000000003</v>
      </c>
      <c r="I150" s="196"/>
      <c r="J150" s="14"/>
      <c r="K150" s="14"/>
      <c r="L150" s="192"/>
      <c r="M150" s="197"/>
      <c r="N150" s="198"/>
      <c r="O150" s="198"/>
      <c r="P150" s="198"/>
      <c r="Q150" s="198"/>
      <c r="R150" s="198"/>
      <c r="S150" s="198"/>
      <c r="T150" s="199"/>
      <c r="U150" s="14"/>
      <c r="V150" s="14"/>
      <c r="W150" s="14"/>
      <c r="X150" s="14"/>
      <c r="Y150" s="14"/>
      <c r="Z150" s="14"/>
      <c r="AA150" s="14"/>
      <c r="AB150" s="14"/>
      <c r="AC150" s="14"/>
      <c r="AD150" s="14"/>
      <c r="AE150" s="14"/>
      <c r="AT150" s="193" t="s">
        <v>144</v>
      </c>
      <c r="AU150" s="193" t="s">
        <v>79</v>
      </c>
      <c r="AV150" s="14" t="s">
        <v>79</v>
      </c>
      <c r="AW150" s="14" t="s">
        <v>4</v>
      </c>
      <c r="AX150" s="14" t="s">
        <v>15</v>
      </c>
      <c r="AY150" s="193" t="s">
        <v>129</v>
      </c>
    </row>
    <row r="151" s="2" customFormat="1" ht="44.25" customHeight="1">
      <c r="A151" s="39"/>
      <c r="B151" s="165"/>
      <c r="C151" s="166" t="s">
        <v>235</v>
      </c>
      <c r="D151" s="166" t="s">
        <v>132</v>
      </c>
      <c r="E151" s="167" t="s">
        <v>270</v>
      </c>
      <c r="F151" s="168" t="s">
        <v>271</v>
      </c>
      <c r="G151" s="169" t="s">
        <v>255</v>
      </c>
      <c r="H151" s="170">
        <v>0.039</v>
      </c>
      <c r="I151" s="171"/>
      <c r="J151" s="172">
        <f>ROUND(I151*H151,2)</f>
        <v>0</v>
      </c>
      <c r="K151" s="168" t="s">
        <v>136</v>
      </c>
      <c r="L151" s="40"/>
      <c r="M151" s="173" t="s">
        <v>3</v>
      </c>
      <c r="N151" s="174" t="s">
        <v>43</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85</v>
      </c>
      <c r="AT151" s="177" t="s">
        <v>132</v>
      </c>
      <c r="AU151" s="177" t="s">
        <v>79</v>
      </c>
      <c r="AY151" s="20" t="s">
        <v>129</v>
      </c>
      <c r="BE151" s="178">
        <f>IF(N151="základní",J151,0)</f>
        <v>0</v>
      </c>
      <c r="BF151" s="178">
        <f>IF(N151="snížená",J151,0)</f>
        <v>0</v>
      </c>
      <c r="BG151" s="178">
        <f>IF(N151="zákl. přenesená",J151,0)</f>
        <v>0</v>
      </c>
      <c r="BH151" s="178">
        <f>IF(N151="sníž. přenesená",J151,0)</f>
        <v>0</v>
      </c>
      <c r="BI151" s="178">
        <f>IF(N151="nulová",J151,0)</f>
        <v>0</v>
      </c>
      <c r="BJ151" s="20" t="s">
        <v>79</v>
      </c>
      <c r="BK151" s="178">
        <f>ROUND(I151*H151,2)</f>
        <v>0</v>
      </c>
      <c r="BL151" s="20" t="s">
        <v>85</v>
      </c>
      <c r="BM151" s="177" t="s">
        <v>841</v>
      </c>
    </row>
    <row r="152" s="2" customFormat="1">
      <c r="A152" s="39"/>
      <c r="B152" s="40"/>
      <c r="C152" s="39"/>
      <c r="D152" s="179" t="s">
        <v>138</v>
      </c>
      <c r="E152" s="39"/>
      <c r="F152" s="180" t="s">
        <v>273</v>
      </c>
      <c r="G152" s="39"/>
      <c r="H152" s="39"/>
      <c r="I152" s="181"/>
      <c r="J152" s="39"/>
      <c r="K152" s="39"/>
      <c r="L152" s="40"/>
      <c r="M152" s="182"/>
      <c r="N152" s="183"/>
      <c r="O152" s="73"/>
      <c r="P152" s="73"/>
      <c r="Q152" s="73"/>
      <c r="R152" s="73"/>
      <c r="S152" s="73"/>
      <c r="T152" s="74"/>
      <c r="U152" s="39"/>
      <c r="V152" s="39"/>
      <c r="W152" s="39"/>
      <c r="X152" s="39"/>
      <c r="Y152" s="39"/>
      <c r="Z152" s="39"/>
      <c r="AA152" s="39"/>
      <c r="AB152" s="39"/>
      <c r="AC152" s="39"/>
      <c r="AD152" s="39"/>
      <c r="AE152" s="39"/>
      <c r="AT152" s="20" t="s">
        <v>138</v>
      </c>
      <c r="AU152" s="20" t="s">
        <v>79</v>
      </c>
    </row>
    <row r="153" s="2" customFormat="1" ht="37.8" customHeight="1">
      <c r="A153" s="39"/>
      <c r="B153" s="165"/>
      <c r="C153" s="166" t="s">
        <v>8</v>
      </c>
      <c r="D153" s="166" t="s">
        <v>132</v>
      </c>
      <c r="E153" s="167" t="s">
        <v>275</v>
      </c>
      <c r="F153" s="168" t="s">
        <v>276</v>
      </c>
      <c r="G153" s="169" t="s">
        <v>255</v>
      </c>
      <c r="H153" s="170">
        <v>0.33000000000000002</v>
      </c>
      <c r="I153" s="171"/>
      <c r="J153" s="172">
        <f>ROUND(I153*H153,2)</f>
        <v>0</v>
      </c>
      <c r="K153" s="168" t="s">
        <v>136</v>
      </c>
      <c r="L153" s="40"/>
      <c r="M153" s="173" t="s">
        <v>3</v>
      </c>
      <c r="N153" s="174" t="s">
        <v>43</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85</v>
      </c>
      <c r="AT153" s="177" t="s">
        <v>132</v>
      </c>
      <c r="AU153" s="177" t="s">
        <v>79</v>
      </c>
      <c r="AY153" s="20" t="s">
        <v>129</v>
      </c>
      <c r="BE153" s="178">
        <f>IF(N153="základní",J153,0)</f>
        <v>0</v>
      </c>
      <c r="BF153" s="178">
        <f>IF(N153="snížená",J153,0)</f>
        <v>0</v>
      </c>
      <c r="BG153" s="178">
        <f>IF(N153="zákl. přenesená",J153,0)</f>
        <v>0</v>
      </c>
      <c r="BH153" s="178">
        <f>IF(N153="sníž. přenesená",J153,0)</f>
        <v>0</v>
      </c>
      <c r="BI153" s="178">
        <f>IF(N153="nulová",J153,0)</f>
        <v>0</v>
      </c>
      <c r="BJ153" s="20" t="s">
        <v>79</v>
      </c>
      <c r="BK153" s="178">
        <f>ROUND(I153*H153,2)</f>
        <v>0</v>
      </c>
      <c r="BL153" s="20" t="s">
        <v>85</v>
      </c>
      <c r="BM153" s="177" t="s">
        <v>842</v>
      </c>
    </row>
    <row r="154" s="2" customFormat="1">
      <c r="A154" s="39"/>
      <c r="B154" s="40"/>
      <c r="C154" s="39"/>
      <c r="D154" s="179" t="s">
        <v>138</v>
      </c>
      <c r="E154" s="39"/>
      <c r="F154" s="180" t="s">
        <v>278</v>
      </c>
      <c r="G154" s="39"/>
      <c r="H154" s="39"/>
      <c r="I154" s="181"/>
      <c r="J154" s="39"/>
      <c r="K154" s="39"/>
      <c r="L154" s="40"/>
      <c r="M154" s="182"/>
      <c r="N154" s="183"/>
      <c r="O154" s="73"/>
      <c r="P154" s="73"/>
      <c r="Q154" s="73"/>
      <c r="R154" s="73"/>
      <c r="S154" s="73"/>
      <c r="T154" s="74"/>
      <c r="U154" s="39"/>
      <c r="V154" s="39"/>
      <c r="W154" s="39"/>
      <c r="X154" s="39"/>
      <c r="Y154" s="39"/>
      <c r="Z154" s="39"/>
      <c r="AA154" s="39"/>
      <c r="AB154" s="39"/>
      <c r="AC154" s="39"/>
      <c r="AD154" s="39"/>
      <c r="AE154" s="39"/>
      <c r="AT154" s="20" t="s">
        <v>138</v>
      </c>
      <c r="AU154" s="20" t="s">
        <v>79</v>
      </c>
    </row>
    <row r="155" s="2" customFormat="1" ht="44.25" customHeight="1">
      <c r="A155" s="39"/>
      <c r="B155" s="165"/>
      <c r="C155" s="166" t="s">
        <v>245</v>
      </c>
      <c r="D155" s="166" t="s">
        <v>132</v>
      </c>
      <c r="E155" s="167" t="s">
        <v>280</v>
      </c>
      <c r="F155" s="168" t="s">
        <v>281</v>
      </c>
      <c r="G155" s="169" t="s">
        <v>255</v>
      </c>
      <c r="H155" s="170">
        <v>0.20799999999999999</v>
      </c>
      <c r="I155" s="171"/>
      <c r="J155" s="172">
        <f>ROUND(I155*H155,2)</f>
        <v>0</v>
      </c>
      <c r="K155" s="168" t="s">
        <v>136</v>
      </c>
      <c r="L155" s="40"/>
      <c r="M155" s="173" t="s">
        <v>3</v>
      </c>
      <c r="N155" s="174" t="s">
        <v>43</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85</v>
      </c>
      <c r="AT155" s="177" t="s">
        <v>132</v>
      </c>
      <c r="AU155" s="177" t="s">
        <v>79</v>
      </c>
      <c r="AY155" s="20" t="s">
        <v>129</v>
      </c>
      <c r="BE155" s="178">
        <f>IF(N155="základní",J155,0)</f>
        <v>0</v>
      </c>
      <c r="BF155" s="178">
        <f>IF(N155="snížená",J155,0)</f>
        <v>0</v>
      </c>
      <c r="BG155" s="178">
        <f>IF(N155="zákl. přenesená",J155,0)</f>
        <v>0</v>
      </c>
      <c r="BH155" s="178">
        <f>IF(N155="sníž. přenesená",J155,0)</f>
        <v>0</v>
      </c>
      <c r="BI155" s="178">
        <f>IF(N155="nulová",J155,0)</f>
        <v>0</v>
      </c>
      <c r="BJ155" s="20" t="s">
        <v>79</v>
      </c>
      <c r="BK155" s="178">
        <f>ROUND(I155*H155,2)</f>
        <v>0</v>
      </c>
      <c r="BL155" s="20" t="s">
        <v>85</v>
      </c>
      <c r="BM155" s="177" t="s">
        <v>843</v>
      </c>
    </row>
    <row r="156" s="2" customFormat="1">
      <c r="A156" s="39"/>
      <c r="B156" s="40"/>
      <c r="C156" s="39"/>
      <c r="D156" s="179" t="s">
        <v>138</v>
      </c>
      <c r="E156" s="39"/>
      <c r="F156" s="180" t="s">
        <v>283</v>
      </c>
      <c r="G156" s="39"/>
      <c r="H156" s="39"/>
      <c r="I156" s="181"/>
      <c r="J156" s="39"/>
      <c r="K156" s="39"/>
      <c r="L156" s="40"/>
      <c r="M156" s="182"/>
      <c r="N156" s="183"/>
      <c r="O156" s="73"/>
      <c r="P156" s="73"/>
      <c r="Q156" s="73"/>
      <c r="R156" s="73"/>
      <c r="S156" s="73"/>
      <c r="T156" s="74"/>
      <c r="U156" s="39"/>
      <c r="V156" s="39"/>
      <c r="W156" s="39"/>
      <c r="X156" s="39"/>
      <c r="Y156" s="39"/>
      <c r="Z156" s="39"/>
      <c r="AA156" s="39"/>
      <c r="AB156" s="39"/>
      <c r="AC156" s="39"/>
      <c r="AD156" s="39"/>
      <c r="AE156" s="39"/>
      <c r="AT156" s="20" t="s">
        <v>138</v>
      </c>
      <c r="AU156" s="20" t="s">
        <v>79</v>
      </c>
    </row>
    <row r="157" s="2" customFormat="1" ht="44.25" customHeight="1">
      <c r="A157" s="39"/>
      <c r="B157" s="165"/>
      <c r="C157" s="166" t="s">
        <v>252</v>
      </c>
      <c r="D157" s="166" t="s">
        <v>132</v>
      </c>
      <c r="E157" s="167" t="s">
        <v>285</v>
      </c>
      <c r="F157" s="168" t="s">
        <v>286</v>
      </c>
      <c r="G157" s="169" t="s">
        <v>255</v>
      </c>
      <c r="H157" s="170">
        <v>1.954</v>
      </c>
      <c r="I157" s="171"/>
      <c r="J157" s="172">
        <f>ROUND(I157*H157,2)</f>
        <v>0</v>
      </c>
      <c r="K157" s="168" t="s">
        <v>136</v>
      </c>
      <c r="L157" s="40"/>
      <c r="M157" s="173" t="s">
        <v>3</v>
      </c>
      <c r="N157" s="174" t="s">
        <v>43</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85</v>
      </c>
      <c r="AT157" s="177" t="s">
        <v>132</v>
      </c>
      <c r="AU157" s="177" t="s">
        <v>79</v>
      </c>
      <c r="AY157" s="20" t="s">
        <v>129</v>
      </c>
      <c r="BE157" s="178">
        <f>IF(N157="základní",J157,0)</f>
        <v>0</v>
      </c>
      <c r="BF157" s="178">
        <f>IF(N157="snížená",J157,0)</f>
        <v>0</v>
      </c>
      <c r="BG157" s="178">
        <f>IF(N157="zákl. přenesená",J157,0)</f>
        <v>0</v>
      </c>
      <c r="BH157" s="178">
        <f>IF(N157="sníž. přenesená",J157,0)</f>
        <v>0</v>
      </c>
      <c r="BI157" s="178">
        <f>IF(N157="nulová",J157,0)</f>
        <v>0</v>
      </c>
      <c r="BJ157" s="20" t="s">
        <v>79</v>
      </c>
      <c r="BK157" s="178">
        <f>ROUND(I157*H157,2)</f>
        <v>0</v>
      </c>
      <c r="BL157" s="20" t="s">
        <v>85</v>
      </c>
      <c r="BM157" s="177" t="s">
        <v>844</v>
      </c>
    </row>
    <row r="158" s="2" customFormat="1">
      <c r="A158" s="39"/>
      <c r="B158" s="40"/>
      <c r="C158" s="39"/>
      <c r="D158" s="179" t="s">
        <v>138</v>
      </c>
      <c r="E158" s="39"/>
      <c r="F158" s="180" t="s">
        <v>288</v>
      </c>
      <c r="G158" s="39"/>
      <c r="H158" s="39"/>
      <c r="I158" s="181"/>
      <c r="J158" s="39"/>
      <c r="K158" s="39"/>
      <c r="L158" s="40"/>
      <c r="M158" s="182"/>
      <c r="N158" s="183"/>
      <c r="O158" s="73"/>
      <c r="P158" s="73"/>
      <c r="Q158" s="73"/>
      <c r="R158" s="73"/>
      <c r="S158" s="73"/>
      <c r="T158" s="74"/>
      <c r="U158" s="39"/>
      <c r="V158" s="39"/>
      <c r="W158" s="39"/>
      <c r="X158" s="39"/>
      <c r="Y158" s="39"/>
      <c r="Z158" s="39"/>
      <c r="AA158" s="39"/>
      <c r="AB158" s="39"/>
      <c r="AC158" s="39"/>
      <c r="AD158" s="39"/>
      <c r="AE158" s="39"/>
      <c r="AT158" s="20" t="s">
        <v>138</v>
      </c>
      <c r="AU158" s="20" t="s">
        <v>79</v>
      </c>
    </row>
    <row r="159" s="12" customFormat="1" ht="22.8" customHeight="1">
      <c r="A159" s="12"/>
      <c r="B159" s="152"/>
      <c r="C159" s="12"/>
      <c r="D159" s="153" t="s">
        <v>70</v>
      </c>
      <c r="E159" s="163" t="s">
        <v>289</v>
      </c>
      <c r="F159" s="163" t="s">
        <v>290</v>
      </c>
      <c r="G159" s="12"/>
      <c r="H159" s="12"/>
      <c r="I159" s="155"/>
      <c r="J159" s="164">
        <f>BK159</f>
        <v>0</v>
      </c>
      <c r="K159" s="12"/>
      <c r="L159" s="152"/>
      <c r="M159" s="157"/>
      <c r="N159" s="158"/>
      <c r="O159" s="158"/>
      <c r="P159" s="159">
        <f>SUM(P160:P161)</f>
        <v>0</v>
      </c>
      <c r="Q159" s="158"/>
      <c r="R159" s="159">
        <f>SUM(R160:R161)</f>
        <v>0</v>
      </c>
      <c r="S159" s="158"/>
      <c r="T159" s="160">
        <f>SUM(T160:T161)</f>
        <v>0</v>
      </c>
      <c r="U159" s="12"/>
      <c r="V159" s="12"/>
      <c r="W159" s="12"/>
      <c r="X159" s="12"/>
      <c r="Y159" s="12"/>
      <c r="Z159" s="12"/>
      <c r="AA159" s="12"/>
      <c r="AB159" s="12"/>
      <c r="AC159" s="12"/>
      <c r="AD159" s="12"/>
      <c r="AE159" s="12"/>
      <c r="AR159" s="153" t="s">
        <v>15</v>
      </c>
      <c r="AT159" s="161" t="s">
        <v>70</v>
      </c>
      <c r="AU159" s="161" t="s">
        <v>15</v>
      </c>
      <c r="AY159" s="153" t="s">
        <v>129</v>
      </c>
      <c r="BK159" s="162">
        <f>SUM(BK160:BK161)</f>
        <v>0</v>
      </c>
    </row>
    <row r="160" s="2" customFormat="1" ht="55.5" customHeight="1">
      <c r="A160" s="39"/>
      <c r="B160" s="165"/>
      <c r="C160" s="166" t="s">
        <v>258</v>
      </c>
      <c r="D160" s="166" t="s">
        <v>132</v>
      </c>
      <c r="E160" s="167" t="s">
        <v>292</v>
      </c>
      <c r="F160" s="168" t="s">
        <v>293</v>
      </c>
      <c r="G160" s="169" t="s">
        <v>255</v>
      </c>
      <c r="H160" s="170">
        <v>0.036999999999999998</v>
      </c>
      <c r="I160" s="171"/>
      <c r="J160" s="172">
        <f>ROUND(I160*H160,2)</f>
        <v>0</v>
      </c>
      <c r="K160" s="168" t="s">
        <v>136</v>
      </c>
      <c r="L160" s="40"/>
      <c r="M160" s="173" t="s">
        <v>3</v>
      </c>
      <c r="N160" s="174" t="s">
        <v>43</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85</v>
      </c>
      <c r="AT160" s="177" t="s">
        <v>132</v>
      </c>
      <c r="AU160" s="177" t="s">
        <v>79</v>
      </c>
      <c r="AY160" s="20" t="s">
        <v>129</v>
      </c>
      <c r="BE160" s="178">
        <f>IF(N160="základní",J160,0)</f>
        <v>0</v>
      </c>
      <c r="BF160" s="178">
        <f>IF(N160="snížená",J160,0)</f>
        <v>0</v>
      </c>
      <c r="BG160" s="178">
        <f>IF(N160="zákl. přenesená",J160,0)</f>
        <v>0</v>
      </c>
      <c r="BH160" s="178">
        <f>IF(N160="sníž. přenesená",J160,0)</f>
        <v>0</v>
      </c>
      <c r="BI160" s="178">
        <f>IF(N160="nulová",J160,0)</f>
        <v>0</v>
      </c>
      <c r="BJ160" s="20" t="s">
        <v>79</v>
      </c>
      <c r="BK160" s="178">
        <f>ROUND(I160*H160,2)</f>
        <v>0</v>
      </c>
      <c r="BL160" s="20" t="s">
        <v>85</v>
      </c>
      <c r="BM160" s="177" t="s">
        <v>845</v>
      </c>
    </row>
    <row r="161" s="2" customFormat="1">
      <c r="A161" s="39"/>
      <c r="B161" s="40"/>
      <c r="C161" s="39"/>
      <c r="D161" s="179" t="s">
        <v>138</v>
      </c>
      <c r="E161" s="39"/>
      <c r="F161" s="180" t="s">
        <v>295</v>
      </c>
      <c r="G161" s="39"/>
      <c r="H161" s="39"/>
      <c r="I161" s="181"/>
      <c r="J161" s="39"/>
      <c r="K161" s="39"/>
      <c r="L161" s="40"/>
      <c r="M161" s="182"/>
      <c r="N161" s="183"/>
      <c r="O161" s="73"/>
      <c r="P161" s="73"/>
      <c r="Q161" s="73"/>
      <c r="R161" s="73"/>
      <c r="S161" s="73"/>
      <c r="T161" s="74"/>
      <c r="U161" s="39"/>
      <c r="V161" s="39"/>
      <c r="W161" s="39"/>
      <c r="X161" s="39"/>
      <c r="Y161" s="39"/>
      <c r="Z161" s="39"/>
      <c r="AA161" s="39"/>
      <c r="AB161" s="39"/>
      <c r="AC161" s="39"/>
      <c r="AD161" s="39"/>
      <c r="AE161" s="39"/>
      <c r="AT161" s="20" t="s">
        <v>138</v>
      </c>
      <c r="AU161" s="20" t="s">
        <v>79</v>
      </c>
    </row>
    <row r="162" s="12" customFormat="1" ht="25.92" customHeight="1">
      <c r="A162" s="12"/>
      <c r="B162" s="152"/>
      <c r="C162" s="12"/>
      <c r="D162" s="153" t="s">
        <v>70</v>
      </c>
      <c r="E162" s="154" t="s">
        <v>296</v>
      </c>
      <c r="F162" s="154" t="s">
        <v>297</v>
      </c>
      <c r="G162" s="12"/>
      <c r="H162" s="12"/>
      <c r="I162" s="155"/>
      <c r="J162" s="156">
        <f>BK162</f>
        <v>0</v>
      </c>
      <c r="K162" s="12"/>
      <c r="L162" s="152"/>
      <c r="M162" s="157"/>
      <c r="N162" s="158"/>
      <c r="O162" s="158"/>
      <c r="P162" s="159">
        <f>P163+P263+P296+P324+P333</f>
        <v>0</v>
      </c>
      <c r="Q162" s="158"/>
      <c r="R162" s="159">
        <f>R163+R263+R296+R324+R333</f>
        <v>1.5502140200000001</v>
      </c>
      <c r="S162" s="158"/>
      <c r="T162" s="160">
        <f>T163+T263+T296+T324+T333</f>
        <v>2.4921519999999999</v>
      </c>
      <c r="U162" s="12"/>
      <c r="V162" s="12"/>
      <c r="W162" s="12"/>
      <c r="X162" s="12"/>
      <c r="Y162" s="12"/>
      <c r="Z162" s="12"/>
      <c r="AA162" s="12"/>
      <c r="AB162" s="12"/>
      <c r="AC162" s="12"/>
      <c r="AD162" s="12"/>
      <c r="AE162" s="12"/>
      <c r="AR162" s="153" t="s">
        <v>79</v>
      </c>
      <c r="AT162" s="161" t="s">
        <v>70</v>
      </c>
      <c r="AU162" s="161" t="s">
        <v>71</v>
      </c>
      <c r="AY162" s="153" t="s">
        <v>129</v>
      </c>
      <c r="BK162" s="162">
        <f>BK163+BK263+BK296+BK324+BK333</f>
        <v>0</v>
      </c>
    </row>
    <row r="163" s="12" customFormat="1" ht="22.8" customHeight="1">
      <c r="A163" s="12"/>
      <c r="B163" s="152"/>
      <c r="C163" s="12"/>
      <c r="D163" s="153" t="s">
        <v>70</v>
      </c>
      <c r="E163" s="163" t="s">
        <v>298</v>
      </c>
      <c r="F163" s="163" t="s">
        <v>299</v>
      </c>
      <c r="G163" s="12"/>
      <c r="H163" s="12"/>
      <c r="I163" s="155"/>
      <c r="J163" s="164">
        <f>BK163</f>
        <v>0</v>
      </c>
      <c r="K163" s="12"/>
      <c r="L163" s="152"/>
      <c r="M163" s="157"/>
      <c r="N163" s="158"/>
      <c r="O163" s="158"/>
      <c r="P163" s="159">
        <f>SUM(P164:P262)</f>
        <v>0</v>
      </c>
      <c r="Q163" s="158"/>
      <c r="R163" s="159">
        <f>SUM(R164:R262)</f>
        <v>0.10435292</v>
      </c>
      <c r="S163" s="158"/>
      <c r="T163" s="160">
        <f>SUM(T164:T262)</f>
        <v>0.20835200000000001</v>
      </c>
      <c r="U163" s="12"/>
      <c r="V163" s="12"/>
      <c r="W163" s="12"/>
      <c r="X163" s="12"/>
      <c r="Y163" s="12"/>
      <c r="Z163" s="12"/>
      <c r="AA163" s="12"/>
      <c r="AB163" s="12"/>
      <c r="AC163" s="12"/>
      <c r="AD163" s="12"/>
      <c r="AE163" s="12"/>
      <c r="AR163" s="153" t="s">
        <v>79</v>
      </c>
      <c r="AT163" s="161" t="s">
        <v>70</v>
      </c>
      <c r="AU163" s="161" t="s">
        <v>15</v>
      </c>
      <c r="AY163" s="153" t="s">
        <v>129</v>
      </c>
      <c r="BK163" s="162">
        <f>SUM(BK164:BK262)</f>
        <v>0</v>
      </c>
    </row>
    <row r="164" s="2" customFormat="1" ht="49.05" customHeight="1">
      <c r="A164" s="39"/>
      <c r="B164" s="165"/>
      <c r="C164" s="166" t="s">
        <v>263</v>
      </c>
      <c r="D164" s="166" t="s">
        <v>132</v>
      </c>
      <c r="E164" s="167" t="s">
        <v>301</v>
      </c>
      <c r="F164" s="168" t="s">
        <v>302</v>
      </c>
      <c r="G164" s="169" t="s">
        <v>135</v>
      </c>
      <c r="H164" s="170">
        <v>30.640000000000001</v>
      </c>
      <c r="I164" s="171"/>
      <c r="J164" s="172">
        <f>ROUND(I164*H164,2)</f>
        <v>0</v>
      </c>
      <c r="K164" s="168" t="s">
        <v>136</v>
      </c>
      <c r="L164" s="40"/>
      <c r="M164" s="173" t="s">
        <v>3</v>
      </c>
      <c r="N164" s="174" t="s">
        <v>43</v>
      </c>
      <c r="O164" s="73"/>
      <c r="P164" s="175">
        <f>O164*H164</f>
        <v>0</v>
      </c>
      <c r="Q164" s="175">
        <v>0</v>
      </c>
      <c r="R164" s="175">
        <f>Q164*H164</f>
        <v>0</v>
      </c>
      <c r="S164" s="175">
        <v>0.0035999999999999999</v>
      </c>
      <c r="T164" s="176">
        <f>S164*H164</f>
        <v>0.110304</v>
      </c>
      <c r="U164" s="39"/>
      <c r="V164" s="39"/>
      <c r="W164" s="39"/>
      <c r="X164" s="39"/>
      <c r="Y164" s="39"/>
      <c r="Z164" s="39"/>
      <c r="AA164" s="39"/>
      <c r="AB164" s="39"/>
      <c r="AC164" s="39"/>
      <c r="AD164" s="39"/>
      <c r="AE164" s="39"/>
      <c r="AR164" s="177" t="s">
        <v>219</v>
      </c>
      <c r="AT164" s="177" t="s">
        <v>132</v>
      </c>
      <c r="AU164" s="177" t="s">
        <v>79</v>
      </c>
      <c r="AY164" s="20" t="s">
        <v>129</v>
      </c>
      <c r="BE164" s="178">
        <f>IF(N164="základní",J164,0)</f>
        <v>0</v>
      </c>
      <c r="BF164" s="178">
        <f>IF(N164="snížená",J164,0)</f>
        <v>0</v>
      </c>
      <c r="BG164" s="178">
        <f>IF(N164="zákl. přenesená",J164,0)</f>
        <v>0</v>
      </c>
      <c r="BH164" s="178">
        <f>IF(N164="sníž. přenesená",J164,0)</f>
        <v>0</v>
      </c>
      <c r="BI164" s="178">
        <f>IF(N164="nulová",J164,0)</f>
        <v>0</v>
      </c>
      <c r="BJ164" s="20" t="s">
        <v>79</v>
      </c>
      <c r="BK164" s="178">
        <f>ROUND(I164*H164,2)</f>
        <v>0</v>
      </c>
      <c r="BL164" s="20" t="s">
        <v>219</v>
      </c>
      <c r="BM164" s="177" t="s">
        <v>846</v>
      </c>
    </row>
    <row r="165" s="2" customFormat="1">
      <c r="A165" s="39"/>
      <c r="B165" s="40"/>
      <c r="C165" s="39"/>
      <c r="D165" s="179" t="s">
        <v>138</v>
      </c>
      <c r="E165" s="39"/>
      <c r="F165" s="180" t="s">
        <v>304</v>
      </c>
      <c r="G165" s="39"/>
      <c r="H165" s="39"/>
      <c r="I165" s="181"/>
      <c r="J165" s="39"/>
      <c r="K165" s="39"/>
      <c r="L165" s="40"/>
      <c r="M165" s="182"/>
      <c r="N165" s="183"/>
      <c r="O165" s="73"/>
      <c r="P165" s="73"/>
      <c r="Q165" s="73"/>
      <c r="R165" s="73"/>
      <c r="S165" s="73"/>
      <c r="T165" s="74"/>
      <c r="U165" s="39"/>
      <c r="V165" s="39"/>
      <c r="W165" s="39"/>
      <c r="X165" s="39"/>
      <c r="Y165" s="39"/>
      <c r="Z165" s="39"/>
      <c r="AA165" s="39"/>
      <c r="AB165" s="39"/>
      <c r="AC165" s="39"/>
      <c r="AD165" s="39"/>
      <c r="AE165" s="39"/>
      <c r="AT165" s="20" t="s">
        <v>138</v>
      </c>
      <c r="AU165" s="20" t="s">
        <v>79</v>
      </c>
    </row>
    <row r="166" s="13" customFormat="1">
      <c r="A166" s="13"/>
      <c r="B166" s="184"/>
      <c r="C166" s="13"/>
      <c r="D166" s="185" t="s">
        <v>144</v>
      </c>
      <c r="E166" s="186" t="s">
        <v>3</v>
      </c>
      <c r="F166" s="187" t="s">
        <v>145</v>
      </c>
      <c r="G166" s="13"/>
      <c r="H166" s="186" t="s">
        <v>3</v>
      </c>
      <c r="I166" s="188"/>
      <c r="J166" s="13"/>
      <c r="K166" s="13"/>
      <c r="L166" s="184"/>
      <c r="M166" s="189"/>
      <c r="N166" s="190"/>
      <c r="O166" s="190"/>
      <c r="P166" s="190"/>
      <c r="Q166" s="190"/>
      <c r="R166" s="190"/>
      <c r="S166" s="190"/>
      <c r="T166" s="191"/>
      <c r="U166" s="13"/>
      <c r="V166" s="13"/>
      <c r="W166" s="13"/>
      <c r="X166" s="13"/>
      <c r="Y166" s="13"/>
      <c r="Z166" s="13"/>
      <c r="AA166" s="13"/>
      <c r="AB166" s="13"/>
      <c r="AC166" s="13"/>
      <c r="AD166" s="13"/>
      <c r="AE166" s="13"/>
      <c r="AT166" s="186" t="s">
        <v>144</v>
      </c>
      <c r="AU166" s="186" t="s">
        <v>79</v>
      </c>
      <c r="AV166" s="13" t="s">
        <v>15</v>
      </c>
      <c r="AW166" s="13" t="s">
        <v>33</v>
      </c>
      <c r="AX166" s="13" t="s">
        <v>71</v>
      </c>
      <c r="AY166" s="186" t="s">
        <v>129</v>
      </c>
    </row>
    <row r="167" s="14" customFormat="1">
      <c r="A167" s="14"/>
      <c r="B167" s="192"/>
      <c r="C167" s="14"/>
      <c r="D167" s="185" t="s">
        <v>144</v>
      </c>
      <c r="E167" s="193" t="s">
        <v>3</v>
      </c>
      <c r="F167" s="194" t="s">
        <v>847</v>
      </c>
      <c r="G167" s="14"/>
      <c r="H167" s="195">
        <v>4.8600000000000003</v>
      </c>
      <c r="I167" s="196"/>
      <c r="J167" s="14"/>
      <c r="K167" s="14"/>
      <c r="L167" s="192"/>
      <c r="M167" s="197"/>
      <c r="N167" s="198"/>
      <c r="O167" s="198"/>
      <c r="P167" s="198"/>
      <c r="Q167" s="198"/>
      <c r="R167" s="198"/>
      <c r="S167" s="198"/>
      <c r="T167" s="199"/>
      <c r="U167" s="14"/>
      <c r="V167" s="14"/>
      <c r="W167" s="14"/>
      <c r="X167" s="14"/>
      <c r="Y167" s="14"/>
      <c r="Z167" s="14"/>
      <c r="AA167" s="14"/>
      <c r="AB167" s="14"/>
      <c r="AC167" s="14"/>
      <c r="AD167" s="14"/>
      <c r="AE167" s="14"/>
      <c r="AT167" s="193" t="s">
        <v>144</v>
      </c>
      <c r="AU167" s="193" t="s">
        <v>79</v>
      </c>
      <c r="AV167" s="14" t="s">
        <v>79</v>
      </c>
      <c r="AW167" s="14" t="s">
        <v>33</v>
      </c>
      <c r="AX167" s="14" t="s">
        <v>71</v>
      </c>
      <c r="AY167" s="193" t="s">
        <v>129</v>
      </c>
    </row>
    <row r="168" s="13" customFormat="1">
      <c r="A168" s="13"/>
      <c r="B168" s="184"/>
      <c r="C168" s="13"/>
      <c r="D168" s="185" t="s">
        <v>144</v>
      </c>
      <c r="E168" s="186" t="s">
        <v>3</v>
      </c>
      <c r="F168" s="187" t="s">
        <v>157</v>
      </c>
      <c r="G168" s="13"/>
      <c r="H168" s="186" t="s">
        <v>3</v>
      </c>
      <c r="I168" s="188"/>
      <c r="J168" s="13"/>
      <c r="K168" s="13"/>
      <c r="L168" s="184"/>
      <c r="M168" s="189"/>
      <c r="N168" s="190"/>
      <c r="O168" s="190"/>
      <c r="P168" s="190"/>
      <c r="Q168" s="190"/>
      <c r="R168" s="190"/>
      <c r="S168" s="190"/>
      <c r="T168" s="191"/>
      <c r="U168" s="13"/>
      <c r="V168" s="13"/>
      <c r="W168" s="13"/>
      <c r="X168" s="13"/>
      <c r="Y168" s="13"/>
      <c r="Z168" s="13"/>
      <c r="AA168" s="13"/>
      <c r="AB168" s="13"/>
      <c r="AC168" s="13"/>
      <c r="AD168" s="13"/>
      <c r="AE168" s="13"/>
      <c r="AT168" s="186" t="s">
        <v>144</v>
      </c>
      <c r="AU168" s="186" t="s">
        <v>79</v>
      </c>
      <c r="AV168" s="13" t="s">
        <v>15</v>
      </c>
      <c r="AW168" s="13" t="s">
        <v>33</v>
      </c>
      <c r="AX168" s="13" t="s">
        <v>71</v>
      </c>
      <c r="AY168" s="186" t="s">
        <v>129</v>
      </c>
    </row>
    <row r="169" s="14" customFormat="1">
      <c r="A169" s="14"/>
      <c r="B169" s="192"/>
      <c r="C169" s="14"/>
      <c r="D169" s="185" t="s">
        <v>144</v>
      </c>
      <c r="E169" s="193" t="s">
        <v>3</v>
      </c>
      <c r="F169" s="194" t="s">
        <v>848</v>
      </c>
      <c r="G169" s="14"/>
      <c r="H169" s="195">
        <v>3.7799999999999998</v>
      </c>
      <c r="I169" s="196"/>
      <c r="J169" s="14"/>
      <c r="K169" s="14"/>
      <c r="L169" s="192"/>
      <c r="M169" s="197"/>
      <c r="N169" s="198"/>
      <c r="O169" s="198"/>
      <c r="P169" s="198"/>
      <c r="Q169" s="198"/>
      <c r="R169" s="198"/>
      <c r="S169" s="198"/>
      <c r="T169" s="199"/>
      <c r="U169" s="14"/>
      <c r="V169" s="14"/>
      <c r="W169" s="14"/>
      <c r="X169" s="14"/>
      <c r="Y169" s="14"/>
      <c r="Z169" s="14"/>
      <c r="AA169" s="14"/>
      <c r="AB169" s="14"/>
      <c r="AC169" s="14"/>
      <c r="AD169" s="14"/>
      <c r="AE169" s="14"/>
      <c r="AT169" s="193" t="s">
        <v>144</v>
      </c>
      <c r="AU169" s="193" t="s">
        <v>79</v>
      </c>
      <c r="AV169" s="14" t="s">
        <v>79</v>
      </c>
      <c r="AW169" s="14" t="s">
        <v>33</v>
      </c>
      <c r="AX169" s="14" t="s">
        <v>71</v>
      </c>
      <c r="AY169" s="193" t="s">
        <v>129</v>
      </c>
    </row>
    <row r="170" s="13" customFormat="1">
      <c r="A170" s="13"/>
      <c r="B170" s="184"/>
      <c r="C170" s="13"/>
      <c r="D170" s="185" t="s">
        <v>144</v>
      </c>
      <c r="E170" s="186" t="s">
        <v>3</v>
      </c>
      <c r="F170" s="187" t="s">
        <v>849</v>
      </c>
      <c r="G170" s="13"/>
      <c r="H170" s="186" t="s">
        <v>3</v>
      </c>
      <c r="I170" s="188"/>
      <c r="J170" s="13"/>
      <c r="K170" s="13"/>
      <c r="L170" s="184"/>
      <c r="M170" s="189"/>
      <c r="N170" s="190"/>
      <c r="O170" s="190"/>
      <c r="P170" s="190"/>
      <c r="Q170" s="190"/>
      <c r="R170" s="190"/>
      <c r="S170" s="190"/>
      <c r="T170" s="191"/>
      <c r="U170" s="13"/>
      <c r="V170" s="13"/>
      <c r="W170" s="13"/>
      <c r="X170" s="13"/>
      <c r="Y170" s="13"/>
      <c r="Z170" s="13"/>
      <c r="AA170" s="13"/>
      <c r="AB170" s="13"/>
      <c r="AC170" s="13"/>
      <c r="AD170" s="13"/>
      <c r="AE170" s="13"/>
      <c r="AT170" s="186" t="s">
        <v>144</v>
      </c>
      <c r="AU170" s="186" t="s">
        <v>79</v>
      </c>
      <c r="AV170" s="13" t="s">
        <v>15</v>
      </c>
      <c r="AW170" s="13" t="s">
        <v>33</v>
      </c>
      <c r="AX170" s="13" t="s">
        <v>71</v>
      </c>
      <c r="AY170" s="186" t="s">
        <v>129</v>
      </c>
    </row>
    <row r="171" s="14" customFormat="1">
      <c r="A171" s="14"/>
      <c r="B171" s="192"/>
      <c r="C171" s="14"/>
      <c r="D171" s="185" t="s">
        <v>144</v>
      </c>
      <c r="E171" s="193" t="s">
        <v>3</v>
      </c>
      <c r="F171" s="194" t="s">
        <v>850</v>
      </c>
      <c r="G171" s="14"/>
      <c r="H171" s="195">
        <v>22</v>
      </c>
      <c r="I171" s="196"/>
      <c r="J171" s="14"/>
      <c r="K171" s="14"/>
      <c r="L171" s="192"/>
      <c r="M171" s="197"/>
      <c r="N171" s="198"/>
      <c r="O171" s="198"/>
      <c r="P171" s="198"/>
      <c r="Q171" s="198"/>
      <c r="R171" s="198"/>
      <c r="S171" s="198"/>
      <c r="T171" s="199"/>
      <c r="U171" s="14"/>
      <c r="V171" s="14"/>
      <c r="W171" s="14"/>
      <c r="X171" s="14"/>
      <c r="Y171" s="14"/>
      <c r="Z171" s="14"/>
      <c r="AA171" s="14"/>
      <c r="AB171" s="14"/>
      <c r="AC171" s="14"/>
      <c r="AD171" s="14"/>
      <c r="AE171" s="14"/>
      <c r="AT171" s="193" t="s">
        <v>144</v>
      </c>
      <c r="AU171" s="193" t="s">
        <v>79</v>
      </c>
      <c r="AV171" s="14" t="s">
        <v>79</v>
      </c>
      <c r="AW171" s="14" t="s">
        <v>33</v>
      </c>
      <c r="AX171" s="14" t="s">
        <v>71</v>
      </c>
      <c r="AY171" s="193" t="s">
        <v>129</v>
      </c>
    </row>
    <row r="172" s="15" customFormat="1">
      <c r="A172" s="15"/>
      <c r="B172" s="210"/>
      <c r="C172" s="15"/>
      <c r="D172" s="185" t="s">
        <v>144</v>
      </c>
      <c r="E172" s="211" t="s">
        <v>3</v>
      </c>
      <c r="F172" s="212" t="s">
        <v>319</v>
      </c>
      <c r="G172" s="15"/>
      <c r="H172" s="213">
        <v>30.640000000000001</v>
      </c>
      <c r="I172" s="214"/>
      <c r="J172" s="15"/>
      <c r="K172" s="15"/>
      <c r="L172" s="210"/>
      <c r="M172" s="215"/>
      <c r="N172" s="216"/>
      <c r="O172" s="216"/>
      <c r="P172" s="216"/>
      <c r="Q172" s="216"/>
      <c r="R172" s="216"/>
      <c r="S172" s="216"/>
      <c r="T172" s="217"/>
      <c r="U172" s="15"/>
      <c r="V172" s="15"/>
      <c r="W172" s="15"/>
      <c r="X172" s="15"/>
      <c r="Y172" s="15"/>
      <c r="Z172" s="15"/>
      <c r="AA172" s="15"/>
      <c r="AB172" s="15"/>
      <c r="AC172" s="15"/>
      <c r="AD172" s="15"/>
      <c r="AE172" s="15"/>
      <c r="AT172" s="211" t="s">
        <v>144</v>
      </c>
      <c r="AU172" s="211" t="s">
        <v>79</v>
      </c>
      <c r="AV172" s="15" t="s">
        <v>85</v>
      </c>
      <c r="AW172" s="15" t="s">
        <v>33</v>
      </c>
      <c r="AX172" s="15" t="s">
        <v>15</v>
      </c>
      <c r="AY172" s="211" t="s">
        <v>129</v>
      </c>
    </row>
    <row r="173" s="2" customFormat="1" ht="16.5" customHeight="1">
      <c r="A173" s="39"/>
      <c r="B173" s="165"/>
      <c r="C173" s="166" t="s">
        <v>269</v>
      </c>
      <c r="D173" s="166" t="s">
        <v>132</v>
      </c>
      <c r="E173" s="167" t="s">
        <v>321</v>
      </c>
      <c r="F173" s="168" t="s">
        <v>322</v>
      </c>
      <c r="G173" s="169" t="s">
        <v>135</v>
      </c>
      <c r="H173" s="170">
        <v>30.640000000000001</v>
      </c>
      <c r="I173" s="171"/>
      <c r="J173" s="172">
        <f>ROUND(I173*H173,2)</f>
        <v>0</v>
      </c>
      <c r="K173" s="168" t="s">
        <v>3</v>
      </c>
      <c r="L173" s="40"/>
      <c r="M173" s="173" t="s">
        <v>3</v>
      </c>
      <c r="N173" s="174" t="s">
        <v>43</v>
      </c>
      <c r="O173" s="73"/>
      <c r="P173" s="175">
        <f>O173*H173</f>
        <v>0</v>
      </c>
      <c r="Q173" s="175">
        <v>0</v>
      </c>
      <c r="R173" s="175">
        <f>Q173*H173</f>
        <v>0</v>
      </c>
      <c r="S173" s="175">
        <v>0.0032000000000000002</v>
      </c>
      <c r="T173" s="176">
        <f>S173*H173</f>
        <v>0.09804800000000001</v>
      </c>
      <c r="U173" s="39"/>
      <c r="V173" s="39"/>
      <c r="W173" s="39"/>
      <c r="X173" s="39"/>
      <c r="Y173" s="39"/>
      <c r="Z173" s="39"/>
      <c r="AA173" s="39"/>
      <c r="AB173" s="39"/>
      <c r="AC173" s="39"/>
      <c r="AD173" s="39"/>
      <c r="AE173" s="39"/>
      <c r="AR173" s="177" t="s">
        <v>219</v>
      </c>
      <c r="AT173" s="177" t="s">
        <v>132</v>
      </c>
      <c r="AU173" s="177" t="s">
        <v>79</v>
      </c>
      <c r="AY173" s="20" t="s">
        <v>129</v>
      </c>
      <c r="BE173" s="178">
        <f>IF(N173="základní",J173,0)</f>
        <v>0</v>
      </c>
      <c r="BF173" s="178">
        <f>IF(N173="snížená",J173,0)</f>
        <v>0</v>
      </c>
      <c r="BG173" s="178">
        <f>IF(N173="zákl. přenesená",J173,0)</f>
        <v>0</v>
      </c>
      <c r="BH173" s="178">
        <f>IF(N173="sníž. přenesená",J173,0)</f>
        <v>0</v>
      </c>
      <c r="BI173" s="178">
        <f>IF(N173="nulová",J173,0)</f>
        <v>0</v>
      </c>
      <c r="BJ173" s="20" t="s">
        <v>79</v>
      </c>
      <c r="BK173" s="178">
        <f>ROUND(I173*H173,2)</f>
        <v>0</v>
      </c>
      <c r="BL173" s="20" t="s">
        <v>219</v>
      </c>
      <c r="BM173" s="177" t="s">
        <v>851</v>
      </c>
    </row>
    <row r="174" s="2" customFormat="1" ht="37.8" customHeight="1">
      <c r="A174" s="39"/>
      <c r="B174" s="165"/>
      <c r="C174" s="166" t="s">
        <v>274</v>
      </c>
      <c r="D174" s="166" t="s">
        <v>132</v>
      </c>
      <c r="E174" s="167" t="s">
        <v>325</v>
      </c>
      <c r="F174" s="168" t="s">
        <v>326</v>
      </c>
      <c r="G174" s="169" t="s">
        <v>135</v>
      </c>
      <c r="H174" s="170">
        <v>45.039999999999999</v>
      </c>
      <c r="I174" s="171"/>
      <c r="J174" s="172">
        <f>ROUND(I174*H174,2)</f>
        <v>0</v>
      </c>
      <c r="K174" s="168" t="s">
        <v>136</v>
      </c>
      <c r="L174" s="40"/>
      <c r="M174" s="173" t="s">
        <v>3</v>
      </c>
      <c r="N174" s="174" t="s">
        <v>43</v>
      </c>
      <c r="O174" s="73"/>
      <c r="P174" s="175">
        <f>O174*H174</f>
        <v>0</v>
      </c>
      <c r="Q174" s="175">
        <v>0</v>
      </c>
      <c r="R174" s="175">
        <f>Q174*H174</f>
        <v>0</v>
      </c>
      <c r="S174" s="175">
        <v>0</v>
      </c>
      <c r="T174" s="176">
        <f>S174*H174</f>
        <v>0</v>
      </c>
      <c r="U174" s="39"/>
      <c r="V174" s="39"/>
      <c r="W174" s="39"/>
      <c r="X174" s="39"/>
      <c r="Y174" s="39"/>
      <c r="Z174" s="39"/>
      <c r="AA174" s="39"/>
      <c r="AB174" s="39"/>
      <c r="AC174" s="39"/>
      <c r="AD174" s="39"/>
      <c r="AE174" s="39"/>
      <c r="AR174" s="177" t="s">
        <v>219</v>
      </c>
      <c r="AT174" s="177" t="s">
        <v>132</v>
      </c>
      <c r="AU174" s="177" t="s">
        <v>79</v>
      </c>
      <c r="AY174" s="20" t="s">
        <v>129</v>
      </c>
      <c r="BE174" s="178">
        <f>IF(N174="základní",J174,0)</f>
        <v>0</v>
      </c>
      <c r="BF174" s="178">
        <f>IF(N174="snížená",J174,0)</f>
        <v>0</v>
      </c>
      <c r="BG174" s="178">
        <f>IF(N174="zákl. přenesená",J174,0)</f>
        <v>0</v>
      </c>
      <c r="BH174" s="178">
        <f>IF(N174="sníž. přenesená",J174,0)</f>
        <v>0</v>
      </c>
      <c r="BI174" s="178">
        <f>IF(N174="nulová",J174,0)</f>
        <v>0</v>
      </c>
      <c r="BJ174" s="20" t="s">
        <v>79</v>
      </c>
      <c r="BK174" s="178">
        <f>ROUND(I174*H174,2)</f>
        <v>0</v>
      </c>
      <c r="BL174" s="20" t="s">
        <v>219</v>
      </c>
      <c r="BM174" s="177" t="s">
        <v>852</v>
      </c>
    </row>
    <row r="175" s="2" customFormat="1">
      <c r="A175" s="39"/>
      <c r="B175" s="40"/>
      <c r="C175" s="39"/>
      <c r="D175" s="179" t="s">
        <v>138</v>
      </c>
      <c r="E175" s="39"/>
      <c r="F175" s="180" t="s">
        <v>328</v>
      </c>
      <c r="G175" s="39"/>
      <c r="H175" s="39"/>
      <c r="I175" s="181"/>
      <c r="J175" s="39"/>
      <c r="K175" s="39"/>
      <c r="L175" s="40"/>
      <c r="M175" s="182"/>
      <c r="N175" s="183"/>
      <c r="O175" s="73"/>
      <c r="P175" s="73"/>
      <c r="Q175" s="73"/>
      <c r="R175" s="73"/>
      <c r="S175" s="73"/>
      <c r="T175" s="74"/>
      <c r="U175" s="39"/>
      <c r="V175" s="39"/>
      <c r="W175" s="39"/>
      <c r="X175" s="39"/>
      <c r="Y175" s="39"/>
      <c r="Z175" s="39"/>
      <c r="AA175" s="39"/>
      <c r="AB175" s="39"/>
      <c r="AC175" s="39"/>
      <c r="AD175" s="39"/>
      <c r="AE175" s="39"/>
      <c r="AT175" s="20" t="s">
        <v>138</v>
      </c>
      <c r="AU175" s="20" t="s">
        <v>79</v>
      </c>
    </row>
    <row r="176" s="13" customFormat="1">
      <c r="A176" s="13"/>
      <c r="B176" s="184"/>
      <c r="C176" s="13"/>
      <c r="D176" s="185" t="s">
        <v>144</v>
      </c>
      <c r="E176" s="186" t="s">
        <v>3</v>
      </c>
      <c r="F176" s="187" t="s">
        <v>145</v>
      </c>
      <c r="G176" s="13"/>
      <c r="H176" s="186" t="s">
        <v>3</v>
      </c>
      <c r="I176" s="188"/>
      <c r="J176" s="13"/>
      <c r="K176" s="13"/>
      <c r="L176" s="184"/>
      <c r="M176" s="189"/>
      <c r="N176" s="190"/>
      <c r="O176" s="190"/>
      <c r="P176" s="190"/>
      <c r="Q176" s="190"/>
      <c r="R176" s="190"/>
      <c r="S176" s="190"/>
      <c r="T176" s="191"/>
      <c r="U176" s="13"/>
      <c r="V176" s="13"/>
      <c r="W176" s="13"/>
      <c r="X176" s="13"/>
      <c r="Y176" s="13"/>
      <c r="Z176" s="13"/>
      <c r="AA176" s="13"/>
      <c r="AB176" s="13"/>
      <c r="AC176" s="13"/>
      <c r="AD176" s="13"/>
      <c r="AE176" s="13"/>
      <c r="AT176" s="186" t="s">
        <v>144</v>
      </c>
      <c r="AU176" s="186" t="s">
        <v>79</v>
      </c>
      <c r="AV176" s="13" t="s">
        <v>15</v>
      </c>
      <c r="AW176" s="13" t="s">
        <v>33</v>
      </c>
      <c r="AX176" s="13" t="s">
        <v>71</v>
      </c>
      <c r="AY176" s="186" t="s">
        <v>129</v>
      </c>
    </row>
    <row r="177" s="14" customFormat="1">
      <c r="A177" s="14"/>
      <c r="B177" s="192"/>
      <c r="C177" s="14"/>
      <c r="D177" s="185" t="s">
        <v>144</v>
      </c>
      <c r="E177" s="193" t="s">
        <v>3</v>
      </c>
      <c r="F177" s="194" t="s">
        <v>853</v>
      </c>
      <c r="G177" s="14"/>
      <c r="H177" s="195">
        <v>12.960000000000001</v>
      </c>
      <c r="I177" s="196"/>
      <c r="J177" s="14"/>
      <c r="K177" s="14"/>
      <c r="L177" s="192"/>
      <c r="M177" s="197"/>
      <c r="N177" s="198"/>
      <c r="O177" s="198"/>
      <c r="P177" s="198"/>
      <c r="Q177" s="198"/>
      <c r="R177" s="198"/>
      <c r="S177" s="198"/>
      <c r="T177" s="199"/>
      <c r="U177" s="14"/>
      <c r="V177" s="14"/>
      <c r="W177" s="14"/>
      <c r="X177" s="14"/>
      <c r="Y177" s="14"/>
      <c r="Z177" s="14"/>
      <c r="AA177" s="14"/>
      <c r="AB177" s="14"/>
      <c r="AC177" s="14"/>
      <c r="AD177" s="14"/>
      <c r="AE177" s="14"/>
      <c r="AT177" s="193" t="s">
        <v>144</v>
      </c>
      <c r="AU177" s="193" t="s">
        <v>79</v>
      </c>
      <c r="AV177" s="14" t="s">
        <v>79</v>
      </c>
      <c r="AW177" s="14" t="s">
        <v>33</v>
      </c>
      <c r="AX177" s="14" t="s">
        <v>71</v>
      </c>
      <c r="AY177" s="193" t="s">
        <v>129</v>
      </c>
    </row>
    <row r="178" s="13" customFormat="1">
      <c r="A178" s="13"/>
      <c r="B178" s="184"/>
      <c r="C178" s="13"/>
      <c r="D178" s="185" t="s">
        <v>144</v>
      </c>
      <c r="E178" s="186" t="s">
        <v>3</v>
      </c>
      <c r="F178" s="187" t="s">
        <v>157</v>
      </c>
      <c r="G178" s="13"/>
      <c r="H178" s="186" t="s">
        <v>3</v>
      </c>
      <c r="I178" s="188"/>
      <c r="J178" s="13"/>
      <c r="K178" s="13"/>
      <c r="L178" s="184"/>
      <c r="M178" s="189"/>
      <c r="N178" s="190"/>
      <c r="O178" s="190"/>
      <c r="P178" s="190"/>
      <c r="Q178" s="190"/>
      <c r="R178" s="190"/>
      <c r="S178" s="190"/>
      <c r="T178" s="191"/>
      <c r="U178" s="13"/>
      <c r="V178" s="13"/>
      <c r="W178" s="13"/>
      <c r="X178" s="13"/>
      <c r="Y178" s="13"/>
      <c r="Z178" s="13"/>
      <c r="AA178" s="13"/>
      <c r="AB178" s="13"/>
      <c r="AC178" s="13"/>
      <c r="AD178" s="13"/>
      <c r="AE178" s="13"/>
      <c r="AT178" s="186" t="s">
        <v>144</v>
      </c>
      <c r="AU178" s="186" t="s">
        <v>79</v>
      </c>
      <c r="AV178" s="13" t="s">
        <v>15</v>
      </c>
      <c r="AW178" s="13" t="s">
        <v>33</v>
      </c>
      <c r="AX178" s="13" t="s">
        <v>71</v>
      </c>
      <c r="AY178" s="186" t="s">
        <v>129</v>
      </c>
    </row>
    <row r="179" s="14" customFormat="1">
      <c r="A179" s="14"/>
      <c r="B179" s="192"/>
      <c r="C179" s="14"/>
      <c r="D179" s="185" t="s">
        <v>144</v>
      </c>
      <c r="E179" s="193" t="s">
        <v>3</v>
      </c>
      <c r="F179" s="194" t="s">
        <v>854</v>
      </c>
      <c r="G179" s="14"/>
      <c r="H179" s="195">
        <v>10.08</v>
      </c>
      <c r="I179" s="196"/>
      <c r="J179" s="14"/>
      <c r="K179" s="14"/>
      <c r="L179" s="192"/>
      <c r="M179" s="197"/>
      <c r="N179" s="198"/>
      <c r="O179" s="198"/>
      <c r="P179" s="198"/>
      <c r="Q179" s="198"/>
      <c r="R179" s="198"/>
      <c r="S179" s="198"/>
      <c r="T179" s="199"/>
      <c r="U179" s="14"/>
      <c r="V179" s="14"/>
      <c r="W179" s="14"/>
      <c r="X179" s="14"/>
      <c r="Y179" s="14"/>
      <c r="Z179" s="14"/>
      <c r="AA179" s="14"/>
      <c r="AB179" s="14"/>
      <c r="AC179" s="14"/>
      <c r="AD179" s="14"/>
      <c r="AE179" s="14"/>
      <c r="AT179" s="193" t="s">
        <v>144</v>
      </c>
      <c r="AU179" s="193" t="s">
        <v>79</v>
      </c>
      <c r="AV179" s="14" t="s">
        <v>79</v>
      </c>
      <c r="AW179" s="14" t="s">
        <v>33</v>
      </c>
      <c r="AX179" s="14" t="s">
        <v>71</v>
      </c>
      <c r="AY179" s="193" t="s">
        <v>129</v>
      </c>
    </row>
    <row r="180" s="13" customFormat="1">
      <c r="A180" s="13"/>
      <c r="B180" s="184"/>
      <c r="C180" s="13"/>
      <c r="D180" s="185" t="s">
        <v>144</v>
      </c>
      <c r="E180" s="186" t="s">
        <v>3</v>
      </c>
      <c r="F180" s="187" t="s">
        <v>849</v>
      </c>
      <c r="G180" s="13"/>
      <c r="H180" s="186" t="s">
        <v>3</v>
      </c>
      <c r="I180" s="188"/>
      <c r="J180" s="13"/>
      <c r="K180" s="13"/>
      <c r="L180" s="184"/>
      <c r="M180" s="189"/>
      <c r="N180" s="190"/>
      <c r="O180" s="190"/>
      <c r="P180" s="190"/>
      <c r="Q180" s="190"/>
      <c r="R180" s="190"/>
      <c r="S180" s="190"/>
      <c r="T180" s="191"/>
      <c r="U180" s="13"/>
      <c r="V180" s="13"/>
      <c r="W180" s="13"/>
      <c r="X180" s="13"/>
      <c r="Y180" s="13"/>
      <c r="Z180" s="13"/>
      <c r="AA180" s="13"/>
      <c r="AB180" s="13"/>
      <c r="AC180" s="13"/>
      <c r="AD180" s="13"/>
      <c r="AE180" s="13"/>
      <c r="AT180" s="186" t="s">
        <v>144</v>
      </c>
      <c r="AU180" s="186" t="s">
        <v>79</v>
      </c>
      <c r="AV180" s="13" t="s">
        <v>15</v>
      </c>
      <c r="AW180" s="13" t="s">
        <v>33</v>
      </c>
      <c r="AX180" s="13" t="s">
        <v>71</v>
      </c>
      <c r="AY180" s="186" t="s">
        <v>129</v>
      </c>
    </row>
    <row r="181" s="14" customFormat="1">
      <c r="A181" s="14"/>
      <c r="B181" s="192"/>
      <c r="C181" s="14"/>
      <c r="D181" s="185" t="s">
        <v>144</v>
      </c>
      <c r="E181" s="193" t="s">
        <v>3</v>
      </c>
      <c r="F181" s="194" t="s">
        <v>850</v>
      </c>
      <c r="G181" s="14"/>
      <c r="H181" s="195">
        <v>22</v>
      </c>
      <c r="I181" s="196"/>
      <c r="J181" s="14"/>
      <c r="K181" s="14"/>
      <c r="L181" s="192"/>
      <c r="M181" s="197"/>
      <c r="N181" s="198"/>
      <c r="O181" s="198"/>
      <c r="P181" s="198"/>
      <c r="Q181" s="198"/>
      <c r="R181" s="198"/>
      <c r="S181" s="198"/>
      <c r="T181" s="199"/>
      <c r="U181" s="14"/>
      <c r="V181" s="14"/>
      <c r="W181" s="14"/>
      <c r="X181" s="14"/>
      <c r="Y181" s="14"/>
      <c r="Z181" s="14"/>
      <c r="AA181" s="14"/>
      <c r="AB181" s="14"/>
      <c r="AC181" s="14"/>
      <c r="AD181" s="14"/>
      <c r="AE181" s="14"/>
      <c r="AT181" s="193" t="s">
        <v>144</v>
      </c>
      <c r="AU181" s="193" t="s">
        <v>79</v>
      </c>
      <c r="AV181" s="14" t="s">
        <v>79</v>
      </c>
      <c r="AW181" s="14" t="s">
        <v>33</v>
      </c>
      <c r="AX181" s="14" t="s">
        <v>71</v>
      </c>
      <c r="AY181" s="193" t="s">
        <v>129</v>
      </c>
    </row>
    <row r="182" s="15" customFormat="1">
      <c r="A182" s="15"/>
      <c r="B182" s="210"/>
      <c r="C182" s="15"/>
      <c r="D182" s="185" t="s">
        <v>144</v>
      </c>
      <c r="E182" s="211" t="s">
        <v>3</v>
      </c>
      <c r="F182" s="212" t="s">
        <v>319</v>
      </c>
      <c r="G182" s="15"/>
      <c r="H182" s="213">
        <v>45.039999999999999</v>
      </c>
      <c r="I182" s="214"/>
      <c r="J182" s="15"/>
      <c r="K182" s="15"/>
      <c r="L182" s="210"/>
      <c r="M182" s="215"/>
      <c r="N182" s="216"/>
      <c r="O182" s="216"/>
      <c r="P182" s="216"/>
      <c r="Q182" s="216"/>
      <c r="R182" s="216"/>
      <c r="S182" s="216"/>
      <c r="T182" s="217"/>
      <c r="U182" s="15"/>
      <c r="V182" s="15"/>
      <c r="W182" s="15"/>
      <c r="X182" s="15"/>
      <c r="Y182" s="15"/>
      <c r="Z182" s="15"/>
      <c r="AA182" s="15"/>
      <c r="AB182" s="15"/>
      <c r="AC182" s="15"/>
      <c r="AD182" s="15"/>
      <c r="AE182" s="15"/>
      <c r="AT182" s="211" t="s">
        <v>144</v>
      </c>
      <c r="AU182" s="211" t="s">
        <v>79</v>
      </c>
      <c r="AV182" s="15" t="s">
        <v>85</v>
      </c>
      <c r="AW182" s="15" t="s">
        <v>33</v>
      </c>
      <c r="AX182" s="15" t="s">
        <v>15</v>
      </c>
      <c r="AY182" s="211" t="s">
        <v>129</v>
      </c>
    </row>
    <row r="183" s="2" customFormat="1" ht="16.5" customHeight="1">
      <c r="A183" s="39"/>
      <c r="B183" s="165"/>
      <c r="C183" s="200" t="s">
        <v>279</v>
      </c>
      <c r="D183" s="200" t="s">
        <v>147</v>
      </c>
      <c r="E183" s="201" t="s">
        <v>334</v>
      </c>
      <c r="F183" s="202" t="s">
        <v>335</v>
      </c>
      <c r="G183" s="203" t="s">
        <v>255</v>
      </c>
      <c r="H183" s="204">
        <v>0.014</v>
      </c>
      <c r="I183" s="205"/>
      <c r="J183" s="206">
        <f>ROUND(I183*H183,2)</f>
        <v>0</v>
      </c>
      <c r="K183" s="202" t="s">
        <v>136</v>
      </c>
      <c r="L183" s="207"/>
      <c r="M183" s="208" t="s">
        <v>3</v>
      </c>
      <c r="N183" s="209" t="s">
        <v>43</v>
      </c>
      <c r="O183" s="73"/>
      <c r="P183" s="175">
        <f>O183*H183</f>
        <v>0</v>
      </c>
      <c r="Q183" s="175">
        <v>1</v>
      </c>
      <c r="R183" s="175">
        <f>Q183*H183</f>
        <v>0.014</v>
      </c>
      <c r="S183" s="175">
        <v>0</v>
      </c>
      <c r="T183" s="176">
        <f>S183*H183</f>
        <v>0</v>
      </c>
      <c r="U183" s="39"/>
      <c r="V183" s="39"/>
      <c r="W183" s="39"/>
      <c r="X183" s="39"/>
      <c r="Y183" s="39"/>
      <c r="Z183" s="39"/>
      <c r="AA183" s="39"/>
      <c r="AB183" s="39"/>
      <c r="AC183" s="39"/>
      <c r="AD183" s="39"/>
      <c r="AE183" s="39"/>
      <c r="AR183" s="177" t="s">
        <v>320</v>
      </c>
      <c r="AT183" s="177" t="s">
        <v>147</v>
      </c>
      <c r="AU183" s="177" t="s">
        <v>79</v>
      </c>
      <c r="AY183" s="20" t="s">
        <v>129</v>
      </c>
      <c r="BE183" s="178">
        <f>IF(N183="základní",J183,0)</f>
        <v>0</v>
      </c>
      <c r="BF183" s="178">
        <f>IF(N183="snížená",J183,0)</f>
        <v>0</v>
      </c>
      <c r="BG183" s="178">
        <f>IF(N183="zákl. přenesená",J183,0)</f>
        <v>0</v>
      </c>
      <c r="BH183" s="178">
        <f>IF(N183="sníž. přenesená",J183,0)</f>
        <v>0</v>
      </c>
      <c r="BI183" s="178">
        <f>IF(N183="nulová",J183,0)</f>
        <v>0</v>
      </c>
      <c r="BJ183" s="20" t="s">
        <v>79</v>
      </c>
      <c r="BK183" s="178">
        <f>ROUND(I183*H183,2)</f>
        <v>0</v>
      </c>
      <c r="BL183" s="20" t="s">
        <v>219</v>
      </c>
      <c r="BM183" s="177" t="s">
        <v>855</v>
      </c>
    </row>
    <row r="184" s="14" customFormat="1">
      <c r="A184" s="14"/>
      <c r="B184" s="192"/>
      <c r="C184" s="14"/>
      <c r="D184" s="185" t="s">
        <v>144</v>
      </c>
      <c r="E184" s="14"/>
      <c r="F184" s="194" t="s">
        <v>856</v>
      </c>
      <c r="G184" s="14"/>
      <c r="H184" s="195">
        <v>0.014</v>
      </c>
      <c r="I184" s="196"/>
      <c r="J184" s="14"/>
      <c r="K184" s="14"/>
      <c r="L184" s="192"/>
      <c r="M184" s="197"/>
      <c r="N184" s="198"/>
      <c r="O184" s="198"/>
      <c r="P184" s="198"/>
      <c r="Q184" s="198"/>
      <c r="R184" s="198"/>
      <c r="S184" s="198"/>
      <c r="T184" s="199"/>
      <c r="U184" s="14"/>
      <c r="V184" s="14"/>
      <c r="W184" s="14"/>
      <c r="X184" s="14"/>
      <c r="Y184" s="14"/>
      <c r="Z184" s="14"/>
      <c r="AA184" s="14"/>
      <c r="AB184" s="14"/>
      <c r="AC184" s="14"/>
      <c r="AD184" s="14"/>
      <c r="AE184" s="14"/>
      <c r="AT184" s="193" t="s">
        <v>144</v>
      </c>
      <c r="AU184" s="193" t="s">
        <v>79</v>
      </c>
      <c r="AV184" s="14" t="s">
        <v>79</v>
      </c>
      <c r="AW184" s="14" t="s">
        <v>4</v>
      </c>
      <c r="AX184" s="14" t="s">
        <v>15</v>
      </c>
      <c r="AY184" s="193" t="s">
        <v>129</v>
      </c>
    </row>
    <row r="185" s="2" customFormat="1" ht="66.75" customHeight="1">
      <c r="A185" s="39"/>
      <c r="B185" s="165"/>
      <c r="C185" s="166" t="s">
        <v>284</v>
      </c>
      <c r="D185" s="166" t="s">
        <v>132</v>
      </c>
      <c r="E185" s="167" t="s">
        <v>368</v>
      </c>
      <c r="F185" s="168" t="s">
        <v>369</v>
      </c>
      <c r="G185" s="169" t="s">
        <v>217</v>
      </c>
      <c r="H185" s="170">
        <v>4</v>
      </c>
      <c r="I185" s="171"/>
      <c r="J185" s="172">
        <f>ROUND(I185*H185,2)</f>
        <v>0</v>
      </c>
      <c r="K185" s="168" t="s">
        <v>136</v>
      </c>
      <c r="L185" s="40"/>
      <c r="M185" s="173" t="s">
        <v>3</v>
      </c>
      <c r="N185" s="174" t="s">
        <v>43</v>
      </c>
      <c r="O185" s="73"/>
      <c r="P185" s="175">
        <f>O185*H185</f>
        <v>0</v>
      </c>
      <c r="Q185" s="175">
        <v>0</v>
      </c>
      <c r="R185" s="175">
        <f>Q185*H185</f>
        <v>0</v>
      </c>
      <c r="S185" s="175">
        <v>0</v>
      </c>
      <c r="T185" s="176">
        <f>S185*H185</f>
        <v>0</v>
      </c>
      <c r="U185" s="39"/>
      <c r="V185" s="39"/>
      <c r="W185" s="39"/>
      <c r="X185" s="39"/>
      <c r="Y185" s="39"/>
      <c r="Z185" s="39"/>
      <c r="AA185" s="39"/>
      <c r="AB185" s="39"/>
      <c r="AC185" s="39"/>
      <c r="AD185" s="39"/>
      <c r="AE185" s="39"/>
      <c r="AR185" s="177" t="s">
        <v>219</v>
      </c>
      <c r="AT185" s="177" t="s">
        <v>132</v>
      </c>
      <c r="AU185" s="177" t="s">
        <v>79</v>
      </c>
      <c r="AY185" s="20" t="s">
        <v>129</v>
      </c>
      <c r="BE185" s="178">
        <f>IF(N185="základní",J185,0)</f>
        <v>0</v>
      </c>
      <c r="BF185" s="178">
        <f>IF(N185="snížená",J185,0)</f>
        <v>0</v>
      </c>
      <c r="BG185" s="178">
        <f>IF(N185="zákl. přenesená",J185,0)</f>
        <v>0</v>
      </c>
      <c r="BH185" s="178">
        <f>IF(N185="sníž. přenesená",J185,0)</f>
        <v>0</v>
      </c>
      <c r="BI185" s="178">
        <f>IF(N185="nulová",J185,0)</f>
        <v>0</v>
      </c>
      <c r="BJ185" s="20" t="s">
        <v>79</v>
      </c>
      <c r="BK185" s="178">
        <f>ROUND(I185*H185,2)</f>
        <v>0</v>
      </c>
      <c r="BL185" s="20" t="s">
        <v>219</v>
      </c>
      <c r="BM185" s="177" t="s">
        <v>857</v>
      </c>
    </row>
    <row r="186" s="2" customFormat="1">
      <c r="A186" s="39"/>
      <c r="B186" s="40"/>
      <c r="C186" s="39"/>
      <c r="D186" s="179" t="s">
        <v>138</v>
      </c>
      <c r="E186" s="39"/>
      <c r="F186" s="180" t="s">
        <v>371</v>
      </c>
      <c r="G186" s="39"/>
      <c r="H186" s="39"/>
      <c r="I186" s="181"/>
      <c r="J186" s="39"/>
      <c r="K186" s="39"/>
      <c r="L186" s="40"/>
      <c r="M186" s="182"/>
      <c r="N186" s="183"/>
      <c r="O186" s="73"/>
      <c r="P186" s="73"/>
      <c r="Q186" s="73"/>
      <c r="R186" s="73"/>
      <c r="S186" s="73"/>
      <c r="T186" s="74"/>
      <c r="U186" s="39"/>
      <c r="V186" s="39"/>
      <c r="W186" s="39"/>
      <c r="X186" s="39"/>
      <c r="Y186" s="39"/>
      <c r="Z186" s="39"/>
      <c r="AA186" s="39"/>
      <c r="AB186" s="39"/>
      <c r="AC186" s="39"/>
      <c r="AD186" s="39"/>
      <c r="AE186" s="39"/>
      <c r="AT186" s="20" t="s">
        <v>138</v>
      </c>
      <c r="AU186" s="20" t="s">
        <v>79</v>
      </c>
    </row>
    <row r="187" s="2" customFormat="1" ht="21.75" customHeight="1">
      <c r="A187" s="39"/>
      <c r="B187" s="165"/>
      <c r="C187" s="200" t="s">
        <v>291</v>
      </c>
      <c r="D187" s="200" t="s">
        <v>147</v>
      </c>
      <c r="E187" s="201" t="s">
        <v>373</v>
      </c>
      <c r="F187" s="202" t="s">
        <v>374</v>
      </c>
      <c r="G187" s="203" t="s">
        <v>217</v>
      </c>
      <c r="H187" s="204">
        <v>4</v>
      </c>
      <c r="I187" s="205"/>
      <c r="J187" s="206">
        <f>ROUND(I187*H187,2)</f>
        <v>0</v>
      </c>
      <c r="K187" s="202" t="s">
        <v>3</v>
      </c>
      <c r="L187" s="207"/>
      <c r="M187" s="208" t="s">
        <v>3</v>
      </c>
      <c r="N187" s="209" t="s">
        <v>43</v>
      </c>
      <c r="O187" s="73"/>
      <c r="P187" s="175">
        <f>O187*H187</f>
        <v>0</v>
      </c>
      <c r="Q187" s="175">
        <v>0.00020000000000000001</v>
      </c>
      <c r="R187" s="175">
        <f>Q187*H187</f>
        <v>0.00080000000000000004</v>
      </c>
      <c r="S187" s="175">
        <v>0</v>
      </c>
      <c r="T187" s="176">
        <f>S187*H187</f>
        <v>0</v>
      </c>
      <c r="U187" s="39"/>
      <c r="V187" s="39"/>
      <c r="W187" s="39"/>
      <c r="X187" s="39"/>
      <c r="Y187" s="39"/>
      <c r="Z187" s="39"/>
      <c r="AA187" s="39"/>
      <c r="AB187" s="39"/>
      <c r="AC187" s="39"/>
      <c r="AD187" s="39"/>
      <c r="AE187" s="39"/>
      <c r="AR187" s="177" t="s">
        <v>320</v>
      </c>
      <c r="AT187" s="177" t="s">
        <v>147</v>
      </c>
      <c r="AU187" s="177" t="s">
        <v>79</v>
      </c>
      <c r="AY187" s="20" t="s">
        <v>129</v>
      </c>
      <c r="BE187" s="178">
        <f>IF(N187="základní",J187,0)</f>
        <v>0</v>
      </c>
      <c r="BF187" s="178">
        <f>IF(N187="snížená",J187,0)</f>
        <v>0</v>
      </c>
      <c r="BG187" s="178">
        <f>IF(N187="zákl. přenesená",J187,0)</f>
        <v>0</v>
      </c>
      <c r="BH187" s="178">
        <f>IF(N187="sníž. přenesená",J187,0)</f>
        <v>0</v>
      </c>
      <c r="BI187" s="178">
        <f>IF(N187="nulová",J187,0)</f>
        <v>0</v>
      </c>
      <c r="BJ187" s="20" t="s">
        <v>79</v>
      </c>
      <c r="BK187" s="178">
        <f>ROUND(I187*H187,2)</f>
        <v>0</v>
      </c>
      <c r="BL187" s="20" t="s">
        <v>219</v>
      </c>
      <c r="BM187" s="177" t="s">
        <v>858</v>
      </c>
    </row>
    <row r="188" s="2" customFormat="1" ht="66.75" customHeight="1">
      <c r="A188" s="39"/>
      <c r="B188" s="165"/>
      <c r="C188" s="166" t="s">
        <v>300</v>
      </c>
      <c r="D188" s="166" t="s">
        <v>132</v>
      </c>
      <c r="E188" s="167" t="s">
        <v>377</v>
      </c>
      <c r="F188" s="168" t="s">
        <v>378</v>
      </c>
      <c r="G188" s="169" t="s">
        <v>135</v>
      </c>
      <c r="H188" s="170">
        <v>21.448</v>
      </c>
      <c r="I188" s="171"/>
      <c r="J188" s="172">
        <f>ROUND(I188*H188,2)</f>
        <v>0</v>
      </c>
      <c r="K188" s="168" t="s">
        <v>136</v>
      </c>
      <c r="L188" s="40"/>
      <c r="M188" s="173" t="s">
        <v>3</v>
      </c>
      <c r="N188" s="174" t="s">
        <v>43</v>
      </c>
      <c r="O188" s="73"/>
      <c r="P188" s="175">
        <f>O188*H188</f>
        <v>0</v>
      </c>
      <c r="Q188" s="175">
        <v>8.0000000000000007E-05</v>
      </c>
      <c r="R188" s="175">
        <f>Q188*H188</f>
        <v>0.0017158400000000002</v>
      </c>
      <c r="S188" s="175">
        <v>0</v>
      </c>
      <c r="T188" s="176">
        <f>S188*H188</f>
        <v>0</v>
      </c>
      <c r="U188" s="39"/>
      <c r="V188" s="39"/>
      <c r="W188" s="39"/>
      <c r="X188" s="39"/>
      <c r="Y188" s="39"/>
      <c r="Z188" s="39"/>
      <c r="AA188" s="39"/>
      <c r="AB188" s="39"/>
      <c r="AC188" s="39"/>
      <c r="AD188" s="39"/>
      <c r="AE188" s="39"/>
      <c r="AR188" s="177" t="s">
        <v>219</v>
      </c>
      <c r="AT188" s="177" t="s">
        <v>132</v>
      </c>
      <c r="AU188" s="177" t="s">
        <v>79</v>
      </c>
      <c r="AY188" s="20" t="s">
        <v>129</v>
      </c>
      <c r="BE188" s="178">
        <f>IF(N188="základní",J188,0)</f>
        <v>0</v>
      </c>
      <c r="BF188" s="178">
        <f>IF(N188="snížená",J188,0)</f>
        <v>0</v>
      </c>
      <c r="BG188" s="178">
        <f>IF(N188="zákl. přenesená",J188,0)</f>
        <v>0</v>
      </c>
      <c r="BH188" s="178">
        <f>IF(N188="sníž. přenesená",J188,0)</f>
        <v>0</v>
      </c>
      <c r="BI188" s="178">
        <f>IF(N188="nulová",J188,0)</f>
        <v>0</v>
      </c>
      <c r="BJ188" s="20" t="s">
        <v>79</v>
      </c>
      <c r="BK188" s="178">
        <f>ROUND(I188*H188,2)</f>
        <v>0</v>
      </c>
      <c r="BL188" s="20" t="s">
        <v>219</v>
      </c>
      <c r="BM188" s="177" t="s">
        <v>859</v>
      </c>
    </row>
    <row r="189" s="2" customFormat="1">
      <c r="A189" s="39"/>
      <c r="B189" s="40"/>
      <c r="C189" s="39"/>
      <c r="D189" s="179" t="s">
        <v>138</v>
      </c>
      <c r="E189" s="39"/>
      <c r="F189" s="180" t="s">
        <v>380</v>
      </c>
      <c r="G189" s="39"/>
      <c r="H189" s="39"/>
      <c r="I189" s="181"/>
      <c r="J189" s="39"/>
      <c r="K189" s="39"/>
      <c r="L189" s="40"/>
      <c r="M189" s="182"/>
      <c r="N189" s="183"/>
      <c r="O189" s="73"/>
      <c r="P189" s="73"/>
      <c r="Q189" s="73"/>
      <c r="R189" s="73"/>
      <c r="S189" s="73"/>
      <c r="T189" s="74"/>
      <c r="U189" s="39"/>
      <c r="V189" s="39"/>
      <c r="W189" s="39"/>
      <c r="X189" s="39"/>
      <c r="Y189" s="39"/>
      <c r="Z189" s="39"/>
      <c r="AA189" s="39"/>
      <c r="AB189" s="39"/>
      <c r="AC189" s="39"/>
      <c r="AD189" s="39"/>
      <c r="AE189" s="39"/>
      <c r="AT189" s="20" t="s">
        <v>138</v>
      </c>
      <c r="AU189" s="20" t="s">
        <v>79</v>
      </c>
    </row>
    <row r="190" s="13" customFormat="1">
      <c r="A190" s="13"/>
      <c r="B190" s="184"/>
      <c r="C190" s="13"/>
      <c r="D190" s="185" t="s">
        <v>144</v>
      </c>
      <c r="E190" s="186" t="s">
        <v>3</v>
      </c>
      <c r="F190" s="187" t="s">
        <v>860</v>
      </c>
      <c r="G190" s="13"/>
      <c r="H190" s="186" t="s">
        <v>3</v>
      </c>
      <c r="I190" s="188"/>
      <c r="J190" s="13"/>
      <c r="K190" s="13"/>
      <c r="L190" s="184"/>
      <c r="M190" s="189"/>
      <c r="N190" s="190"/>
      <c r="O190" s="190"/>
      <c r="P190" s="190"/>
      <c r="Q190" s="190"/>
      <c r="R190" s="190"/>
      <c r="S190" s="190"/>
      <c r="T190" s="191"/>
      <c r="U190" s="13"/>
      <c r="V190" s="13"/>
      <c r="W190" s="13"/>
      <c r="X190" s="13"/>
      <c r="Y190" s="13"/>
      <c r="Z190" s="13"/>
      <c r="AA190" s="13"/>
      <c r="AB190" s="13"/>
      <c r="AC190" s="13"/>
      <c r="AD190" s="13"/>
      <c r="AE190" s="13"/>
      <c r="AT190" s="186" t="s">
        <v>144</v>
      </c>
      <c r="AU190" s="186" t="s">
        <v>79</v>
      </c>
      <c r="AV190" s="13" t="s">
        <v>15</v>
      </c>
      <c r="AW190" s="13" t="s">
        <v>33</v>
      </c>
      <c r="AX190" s="13" t="s">
        <v>71</v>
      </c>
      <c r="AY190" s="186" t="s">
        <v>129</v>
      </c>
    </row>
    <row r="191" s="13" customFormat="1">
      <c r="A191" s="13"/>
      <c r="B191" s="184"/>
      <c r="C191" s="13"/>
      <c r="D191" s="185" t="s">
        <v>144</v>
      </c>
      <c r="E191" s="186" t="s">
        <v>3</v>
      </c>
      <c r="F191" s="187" t="s">
        <v>849</v>
      </c>
      <c r="G191" s="13"/>
      <c r="H191" s="186" t="s">
        <v>3</v>
      </c>
      <c r="I191" s="188"/>
      <c r="J191" s="13"/>
      <c r="K191" s="13"/>
      <c r="L191" s="184"/>
      <c r="M191" s="189"/>
      <c r="N191" s="190"/>
      <c r="O191" s="190"/>
      <c r="P191" s="190"/>
      <c r="Q191" s="190"/>
      <c r="R191" s="190"/>
      <c r="S191" s="190"/>
      <c r="T191" s="191"/>
      <c r="U191" s="13"/>
      <c r="V191" s="13"/>
      <c r="W191" s="13"/>
      <c r="X191" s="13"/>
      <c r="Y191" s="13"/>
      <c r="Z191" s="13"/>
      <c r="AA191" s="13"/>
      <c r="AB191" s="13"/>
      <c r="AC191" s="13"/>
      <c r="AD191" s="13"/>
      <c r="AE191" s="13"/>
      <c r="AT191" s="186" t="s">
        <v>144</v>
      </c>
      <c r="AU191" s="186" t="s">
        <v>79</v>
      </c>
      <c r="AV191" s="13" t="s">
        <v>15</v>
      </c>
      <c r="AW191" s="13" t="s">
        <v>33</v>
      </c>
      <c r="AX191" s="13" t="s">
        <v>71</v>
      </c>
      <c r="AY191" s="186" t="s">
        <v>129</v>
      </c>
    </row>
    <row r="192" s="14" customFormat="1">
      <c r="A192" s="14"/>
      <c r="B192" s="192"/>
      <c r="C192" s="14"/>
      <c r="D192" s="185" t="s">
        <v>144</v>
      </c>
      <c r="E192" s="193" t="s">
        <v>3</v>
      </c>
      <c r="F192" s="194" t="s">
        <v>861</v>
      </c>
      <c r="G192" s="14"/>
      <c r="H192" s="195">
        <v>15.4</v>
      </c>
      <c r="I192" s="196"/>
      <c r="J192" s="14"/>
      <c r="K192" s="14"/>
      <c r="L192" s="192"/>
      <c r="M192" s="197"/>
      <c r="N192" s="198"/>
      <c r="O192" s="198"/>
      <c r="P192" s="198"/>
      <c r="Q192" s="198"/>
      <c r="R192" s="198"/>
      <c r="S192" s="198"/>
      <c r="T192" s="199"/>
      <c r="U192" s="14"/>
      <c r="V192" s="14"/>
      <c r="W192" s="14"/>
      <c r="X192" s="14"/>
      <c r="Y192" s="14"/>
      <c r="Z192" s="14"/>
      <c r="AA192" s="14"/>
      <c r="AB192" s="14"/>
      <c r="AC192" s="14"/>
      <c r="AD192" s="14"/>
      <c r="AE192" s="14"/>
      <c r="AT192" s="193" t="s">
        <v>144</v>
      </c>
      <c r="AU192" s="193" t="s">
        <v>79</v>
      </c>
      <c r="AV192" s="14" t="s">
        <v>79</v>
      </c>
      <c r="AW192" s="14" t="s">
        <v>33</v>
      </c>
      <c r="AX192" s="14" t="s">
        <v>71</v>
      </c>
      <c r="AY192" s="193" t="s">
        <v>129</v>
      </c>
    </row>
    <row r="193" s="13" customFormat="1">
      <c r="A193" s="13"/>
      <c r="B193" s="184"/>
      <c r="C193" s="13"/>
      <c r="D193" s="185" t="s">
        <v>144</v>
      </c>
      <c r="E193" s="186" t="s">
        <v>3</v>
      </c>
      <c r="F193" s="187" t="s">
        <v>145</v>
      </c>
      <c r="G193" s="13"/>
      <c r="H193" s="186" t="s">
        <v>3</v>
      </c>
      <c r="I193" s="188"/>
      <c r="J193" s="13"/>
      <c r="K193" s="13"/>
      <c r="L193" s="184"/>
      <c r="M193" s="189"/>
      <c r="N193" s="190"/>
      <c r="O193" s="190"/>
      <c r="P193" s="190"/>
      <c r="Q193" s="190"/>
      <c r="R193" s="190"/>
      <c r="S193" s="190"/>
      <c r="T193" s="191"/>
      <c r="U193" s="13"/>
      <c r="V193" s="13"/>
      <c r="W193" s="13"/>
      <c r="X193" s="13"/>
      <c r="Y193" s="13"/>
      <c r="Z193" s="13"/>
      <c r="AA193" s="13"/>
      <c r="AB193" s="13"/>
      <c r="AC193" s="13"/>
      <c r="AD193" s="13"/>
      <c r="AE193" s="13"/>
      <c r="AT193" s="186" t="s">
        <v>144</v>
      </c>
      <c r="AU193" s="186" t="s">
        <v>79</v>
      </c>
      <c r="AV193" s="13" t="s">
        <v>15</v>
      </c>
      <c r="AW193" s="13" t="s">
        <v>33</v>
      </c>
      <c r="AX193" s="13" t="s">
        <v>71</v>
      </c>
      <c r="AY193" s="186" t="s">
        <v>129</v>
      </c>
    </row>
    <row r="194" s="14" customFormat="1">
      <c r="A194" s="14"/>
      <c r="B194" s="192"/>
      <c r="C194" s="14"/>
      <c r="D194" s="185" t="s">
        <v>144</v>
      </c>
      <c r="E194" s="193" t="s">
        <v>3</v>
      </c>
      <c r="F194" s="194" t="s">
        <v>862</v>
      </c>
      <c r="G194" s="14"/>
      <c r="H194" s="195">
        <v>3.4020000000000001</v>
      </c>
      <c r="I194" s="196"/>
      <c r="J194" s="14"/>
      <c r="K194" s="14"/>
      <c r="L194" s="192"/>
      <c r="M194" s="197"/>
      <c r="N194" s="198"/>
      <c r="O194" s="198"/>
      <c r="P194" s="198"/>
      <c r="Q194" s="198"/>
      <c r="R194" s="198"/>
      <c r="S194" s="198"/>
      <c r="T194" s="199"/>
      <c r="U194" s="14"/>
      <c r="V194" s="14"/>
      <c r="W194" s="14"/>
      <c r="X194" s="14"/>
      <c r="Y194" s="14"/>
      <c r="Z194" s="14"/>
      <c r="AA194" s="14"/>
      <c r="AB194" s="14"/>
      <c r="AC194" s="14"/>
      <c r="AD194" s="14"/>
      <c r="AE194" s="14"/>
      <c r="AT194" s="193" t="s">
        <v>144</v>
      </c>
      <c r="AU194" s="193" t="s">
        <v>79</v>
      </c>
      <c r="AV194" s="14" t="s">
        <v>79</v>
      </c>
      <c r="AW194" s="14" t="s">
        <v>33</v>
      </c>
      <c r="AX194" s="14" t="s">
        <v>71</v>
      </c>
      <c r="AY194" s="193" t="s">
        <v>129</v>
      </c>
    </row>
    <row r="195" s="13" customFormat="1">
      <c r="A195" s="13"/>
      <c r="B195" s="184"/>
      <c r="C195" s="13"/>
      <c r="D195" s="185" t="s">
        <v>144</v>
      </c>
      <c r="E195" s="186" t="s">
        <v>3</v>
      </c>
      <c r="F195" s="187" t="s">
        <v>157</v>
      </c>
      <c r="G195" s="13"/>
      <c r="H195" s="186" t="s">
        <v>3</v>
      </c>
      <c r="I195" s="188"/>
      <c r="J195" s="13"/>
      <c r="K195" s="13"/>
      <c r="L195" s="184"/>
      <c r="M195" s="189"/>
      <c r="N195" s="190"/>
      <c r="O195" s="190"/>
      <c r="P195" s="190"/>
      <c r="Q195" s="190"/>
      <c r="R195" s="190"/>
      <c r="S195" s="190"/>
      <c r="T195" s="191"/>
      <c r="U195" s="13"/>
      <c r="V195" s="13"/>
      <c r="W195" s="13"/>
      <c r="X195" s="13"/>
      <c r="Y195" s="13"/>
      <c r="Z195" s="13"/>
      <c r="AA195" s="13"/>
      <c r="AB195" s="13"/>
      <c r="AC195" s="13"/>
      <c r="AD195" s="13"/>
      <c r="AE195" s="13"/>
      <c r="AT195" s="186" t="s">
        <v>144</v>
      </c>
      <c r="AU195" s="186" t="s">
        <v>79</v>
      </c>
      <c r="AV195" s="13" t="s">
        <v>15</v>
      </c>
      <c r="AW195" s="13" t="s">
        <v>33</v>
      </c>
      <c r="AX195" s="13" t="s">
        <v>71</v>
      </c>
      <c r="AY195" s="186" t="s">
        <v>129</v>
      </c>
    </row>
    <row r="196" s="14" customFormat="1">
      <c r="A196" s="14"/>
      <c r="B196" s="192"/>
      <c r="C196" s="14"/>
      <c r="D196" s="185" t="s">
        <v>144</v>
      </c>
      <c r="E196" s="193" t="s">
        <v>3</v>
      </c>
      <c r="F196" s="194" t="s">
        <v>863</v>
      </c>
      <c r="G196" s="14"/>
      <c r="H196" s="195">
        <v>2.6459999999999999</v>
      </c>
      <c r="I196" s="196"/>
      <c r="J196" s="14"/>
      <c r="K196" s="14"/>
      <c r="L196" s="192"/>
      <c r="M196" s="197"/>
      <c r="N196" s="198"/>
      <c r="O196" s="198"/>
      <c r="P196" s="198"/>
      <c r="Q196" s="198"/>
      <c r="R196" s="198"/>
      <c r="S196" s="198"/>
      <c r="T196" s="199"/>
      <c r="U196" s="14"/>
      <c r="V196" s="14"/>
      <c r="W196" s="14"/>
      <c r="X196" s="14"/>
      <c r="Y196" s="14"/>
      <c r="Z196" s="14"/>
      <c r="AA196" s="14"/>
      <c r="AB196" s="14"/>
      <c r="AC196" s="14"/>
      <c r="AD196" s="14"/>
      <c r="AE196" s="14"/>
      <c r="AT196" s="193" t="s">
        <v>144</v>
      </c>
      <c r="AU196" s="193" t="s">
        <v>79</v>
      </c>
      <c r="AV196" s="14" t="s">
        <v>79</v>
      </c>
      <c r="AW196" s="14" t="s">
        <v>33</v>
      </c>
      <c r="AX196" s="14" t="s">
        <v>71</v>
      </c>
      <c r="AY196" s="193" t="s">
        <v>129</v>
      </c>
    </row>
    <row r="197" s="15" customFormat="1">
      <c r="A197" s="15"/>
      <c r="B197" s="210"/>
      <c r="C197" s="15"/>
      <c r="D197" s="185" t="s">
        <v>144</v>
      </c>
      <c r="E197" s="211" t="s">
        <v>3</v>
      </c>
      <c r="F197" s="212" t="s">
        <v>319</v>
      </c>
      <c r="G197" s="15"/>
      <c r="H197" s="213">
        <v>21.448</v>
      </c>
      <c r="I197" s="214"/>
      <c r="J197" s="15"/>
      <c r="K197" s="15"/>
      <c r="L197" s="210"/>
      <c r="M197" s="215"/>
      <c r="N197" s="216"/>
      <c r="O197" s="216"/>
      <c r="P197" s="216"/>
      <c r="Q197" s="216"/>
      <c r="R197" s="216"/>
      <c r="S197" s="216"/>
      <c r="T197" s="217"/>
      <c r="U197" s="15"/>
      <c r="V197" s="15"/>
      <c r="W197" s="15"/>
      <c r="X197" s="15"/>
      <c r="Y197" s="15"/>
      <c r="Z197" s="15"/>
      <c r="AA197" s="15"/>
      <c r="AB197" s="15"/>
      <c r="AC197" s="15"/>
      <c r="AD197" s="15"/>
      <c r="AE197" s="15"/>
      <c r="AT197" s="211" t="s">
        <v>144</v>
      </c>
      <c r="AU197" s="211" t="s">
        <v>79</v>
      </c>
      <c r="AV197" s="15" t="s">
        <v>85</v>
      </c>
      <c r="AW197" s="15" t="s">
        <v>33</v>
      </c>
      <c r="AX197" s="15" t="s">
        <v>15</v>
      </c>
      <c r="AY197" s="211" t="s">
        <v>129</v>
      </c>
    </row>
    <row r="198" s="2" customFormat="1" ht="66.75" customHeight="1">
      <c r="A198" s="39"/>
      <c r="B198" s="165"/>
      <c r="C198" s="166" t="s">
        <v>320</v>
      </c>
      <c r="D198" s="166" t="s">
        <v>132</v>
      </c>
      <c r="E198" s="167" t="s">
        <v>389</v>
      </c>
      <c r="F198" s="168" t="s">
        <v>390</v>
      </c>
      <c r="G198" s="169" t="s">
        <v>135</v>
      </c>
      <c r="H198" s="170">
        <v>4.5960000000000001</v>
      </c>
      <c r="I198" s="171"/>
      <c r="J198" s="172">
        <f>ROUND(I198*H198,2)</f>
        <v>0</v>
      </c>
      <c r="K198" s="168" t="s">
        <v>136</v>
      </c>
      <c r="L198" s="40"/>
      <c r="M198" s="173" t="s">
        <v>3</v>
      </c>
      <c r="N198" s="174" t="s">
        <v>43</v>
      </c>
      <c r="O198" s="73"/>
      <c r="P198" s="175">
        <f>O198*H198</f>
        <v>0</v>
      </c>
      <c r="Q198" s="175">
        <v>0.00014999999999999999</v>
      </c>
      <c r="R198" s="175">
        <f>Q198*H198</f>
        <v>0.00068939999999999995</v>
      </c>
      <c r="S198" s="175">
        <v>0</v>
      </c>
      <c r="T198" s="176">
        <f>S198*H198</f>
        <v>0</v>
      </c>
      <c r="U198" s="39"/>
      <c r="V198" s="39"/>
      <c r="W198" s="39"/>
      <c r="X198" s="39"/>
      <c r="Y198" s="39"/>
      <c r="Z198" s="39"/>
      <c r="AA198" s="39"/>
      <c r="AB198" s="39"/>
      <c r="AC198" s="39"/>
      <c r="AD198" s="39"/>
      <c r="AE198" s="39"/>
      <c r="AR198" s="177" t="s">
        <v>219</v>
      </c>
      <c r="AT198" s="177" t="s">
        <v>132</v>
      </c>
      <c r="AU198" s="177" t="s">
        <v>79</v>
      </c>
      <c r="AY198" s="20" t="s">
        <v>129</v>
      </c>
      <c r="BE198" s="178">
        <f>IF(N198="základní",J198,0)</f>
        <v>0</v>
      </c>
      <c r="BF198" s="178">
        <f>IF(N198="snížená",J198,0)</f>
        <v>0</v>
      </c>
      <c r="BG198" s="178">
        <f>IF(N198="zákl. přenesená",J198,0)</f>
        <v>0</v>
      </c>
      <c r="BH198" s="178">
        <f>IF(N198="sníž. přenesená",J198,0)</f>
        <v>0</v>
      </c>
      <c r="BI198" s="178">
        <f>IF(N198="nulová",J198,0)</f>
        <v>0</v>
      </c>
      <c r="BJ198" s="20" t="s">
        <v>79</v>
      </c>
      <c r="BK198" s="178">
        <f>ROUND(I198*H198,2)</f>
        <v>0</v>
      </c>
      <c r="BL198" s="20" t="s">
        <v>219</v>
      </c>
      <c r="BM198" s="177" t="s">
        <v>864</v>
      </c>
    </row>
    <row r="199" s="2" customFormat="1">
      <c r="A199" s="39"/>
      <c r="B199" s="40"/>
      <c r="C199" s="39"/>
      <c r="D199" s="179" t="s">
        <v>138</v>
      </c>
      <c r="E199" s="39"/>
      <c r="F199" s="180" t="s">
        <v>392</v>
      </c>
      <c r="G199" s="39"/>
      <c r="H199" s="39"/>
      <c r="I199" s="181"/>
      <c r="J199" s="39"/>
      <c r="K199" s="39"/>
      <c r="L199" s="40"/>
      <c r="M199" s="182"/>
      <c r="N199" s="183"/>
      <c r="O199" s="73"/>
      <c r="P199" s="73"/>
      <c r="Q199" s="73"/>
      <c r="R199" s="73"/>
      <c r="S199" s="73"/>
      <c r="T199" s="74"/>
      <c r="U199" s="39"/>
      <c r="V199" s="39"/>
      <c r="W199" s="39"/>
      <c r="X199" s="39"/>
      <c r="Y199" s="39"/>
      <c r="Z199" s="39"/>
      <c r="AA199" s="39"/>
      <c r="AB199" s="39"/>
      <c r="AC199" s="39"/>
      <c r="AD199" s="39"/>
      <c r="AE199" s="39"/>
      <c r="AT199" s="20" t="s">
        <v>138</v>
      </c>
      <c r="AU199" s="20" t="s">
        <v>79</v>
      </c>
    </row>
    <row r="200" s="13" customFormat="1">
      <c r="A200" s="13"/>
      <c r="B200" s="184"/>
      <c r="C200" s="13"/>
      <c r="D200" s="185" t="s">
        <v>144</v>
      </c>
      <c r="E200" s="186" t="s">
        <v>3</v>
      </c>
      <c r="F200" s="187" t="s">
        <v>865</v>
      </c>
      <c r="G200" s="13"/>
      <c r="H200" s="186" t="s">
        <v>3</v>
      </c>
      <c r="I200" s="188"/>
      <c r="J200" s="13"/>
      <c r="K200" s="13"/>
      <c r="L200" s="184"/>
      <c r="M200" s="189"/>
      <c r="N200" s="190"/>
      <c r="O200" s="190"/>
      <c r="P200" s="190"/>
      <c r="Q200" s="190"/>
      <c r="R200" s="190"/>
      <c r="S200" s="190"/>
      <c r="T200" s="191"/>
      <c r="U200" s="13"/>
      <c r="V200" s="13"/>
      <c r="W200" s="13"/>
      <c r="X200" s="13"/>
      <c r="Y200" s="13"/>
      <c r="Z200" s="13"/>
      <c r="AA200" s="13"/>
      <c r="AB200" s="13"/>
      <c r="AC200" s="13"/>
      <c r="AD200" s="13"/>
      <c r="AE200" s="13"/>
      <c r="AT200" s="186" t="s">
        <v>144</v>
      </c>
      <c r="AU200" s="186" t="s">
        <v>79</v>
      </c>
      <c r="AV200" s="13" t="s">
        <v>15</v>
      </c>
      <c r="AW200" s="13" t="s">
        <v>33</v>
      </c>
      <c r="AX200" s="13" t="s">
        <v>71</v>
      </c>
      <c r="AY200" s="186" t="s">
        <v>129</v>
      </c>
    </row>
    <row r="201" s="13" customFormat="1">
      <c r="A201" s="13"/>
      <c r="B201" s="184"/>
      <c r="C201" s="13"/>
      <c r="D201" s="185" t="s">
        <v>144</v>
      </c>
      <c r="E201" s="186" t="s">
        <v>3</v>
      </c>
      <c r="F201" s="187" t="s">
        <v>849</v>
      </c>
      <c r="G201" s="13"/>
      <c r="H201" s="186" t="s">
        <v>3</v>
      </c>
      <c r="I201" s="188"/>
      <c r="J201" s="13"/>
      <c r="K201" s="13"/>
      <c r="L201" s="184"/>
      <c r="M201" s="189"/>
      <c r="N201" s="190"/>
      <c r="O201" s="190"/>
      <c r="P201" s="190"/>
      <c r="Q201" s="190"/>
      <c r="R201" s="190"/>
      <c r="S201" s="190"/>
      <c r="T201" s="191"/>
      <c r="U201" s="13"/>
      <c r="V201" s="13"/>
      <c r="W201" s="13"/>
      <c r="X201" s="13"/>
      <c r="Y201" s="13"/>
      <c r="Z201" s="13"/>
      <c r="AA201" s="13"/>
      <c r="AB201" s="13"/>
      <c r="AC201" s="13"/>
      <c r="AD201" s="13"/>
      <c r="AE201" s="13"/>
      <c r="AT201" s="186" t="s">
        <v>144</v>
      </c>
      <c r="AU201" s="186" t="s">
        <v>79</v>
      </c>
      <c r="AV201" s="13" t="s">
        <v>15</v>
      </c>
      <c r="AW201" s="13" t="s">
        <v>33</v>
      </c>
      <c r="AX201" s="13" t="s">
        <v>71</v>
      </c>
      <c r="AY201" s="186" t="s">
        <v>129</v>
      </c>
    </row>
    <row r="202" s="14" customFormat="1">
      <c r="A202" s="14"/>
      <c r="B202" s="192"/>
      <c r="C202" s="14"/>
      <c r="D202" s="185" t="s">
        <v>144</v>
      </c>
      <c r="E202" s="193" t="s">
        <v>3</v>
      </c>
      <c r="F202" s="194" t="s">
        <v>866</v>
      </c>
      <c r="G202" s="14"/>
      <c r="H202" s="195">
        <v>3.2999999999999998</v>
      </c>
      <c r="I202" s="196"/>
      <c r="J202" s="14"/>
      <c r="K202" s="14"/>
      <c r="L202" s="192"/>
      <c r="M202" s="197"/>
      <c r="N202" s="198"/>
      <c r="O202" s="198"/>
      <c r="P202" s="198"/>
      <c r="Q202" s="198"/>
      <c r="R202" s="198"/>
      <c r="S202" s="198"/>
      <c r="T202" s="199"/>
      <c r="U202" s="14"/>
      <c r="V202" s="14"/>
      <c r="W202" s="14"/>
      <c r="X202" s="14"/>
      <c r="Y202" s="14"/>
      <c r="Z202" s="14"/>
      <c r="AA202" s="14"/>
      <c r="AB202" s="14"/>
      <c r="AC202" s="14"/>
      <c r="AD202" s="14"/>
      <c r="AE202" s="14"/>
      <c r="AT202" s="193" t="s">
        <v>144</v>
      </c>
      <c r="AU202" s="193" t="s">
        <v>79</v>
      </c>
      <c r="AV202" s="14" t="s">
        <v>79</v>
      </c>
      <c r="AW202" s="14" t="s">
        <v>33</v>
      </c>
      <c r="AX202" s="14" t="s">
        <v>71</v>
      </c>
      <c r="AY202" s="193" t="s">
        <v>129</v>
      </c>
    </row>
    <row r="203" s="13" customFormat="1">
      <c r="A203" s="13"/>
      <c r="B203" s="184"/>
      <c r="C203" s="13"/>
      <c r="D203" s="185" t="s">
        <v>144</v>
      </c>
      <c r="E203" s="186" t="s">
        <v>3</v>
      </c>
      <c r="F203" s="187" t="s">
        <v>145</v>
      </c>
      <c r="G203" s="13"/>
      <c r="H203" s="186" t="s">
        <v>3</v>
      </c>
      <c r="I203" s="188"/>
      <c r="J203" s="13"/>
      <c r="K203" s="13"/>
      <c r="L203" s="184"/>
      <c r="M203" s="189"/>
      <c r="N203" s="190"/>
      <c r="O203" s="190"/>
      <c r="P203" s="190"/>
      <c r="Q203" s="190"/>
      <c r="R203" s="190"/>
      <c r="S203" s="190"/>
      <c r="T203" s="191"/>
      <c r="U203" s="13"/>
      <c r="V203" s="13"/>
      <c r="W203" s="13"/>
      <c r="X203" s="13"/>
      <c r="Y203" s="13"/>
      <c r="Z203" s="13"/>
      <c r="AA203" s="13"/>
      <c r="AB203" s="13"/>
      <c r="AC203" s="13"/>
      <c r="AD203" s="13"/>
      <c r="AE203" s="13"/>
      <c r="AT203" s="186" t="s">
        <v>144</v>
      </c>
      <c r="AU203" s="186" t="s">
        <v>79</v>
      </c>
      <c r="AV203" s="13" t="s">
        <v>15</v>
      </c>
      <c r="AW203" s="13" t="s">
        <v>33</v>
      </c>
      <c r="AX203" s="13" t="s">
        <v>71</v>
      </c>
      <c r="AY203" s="186" t="s">
        <v>129</v>
      </c>
    </row>
    <row r="204" s="14" customFormat="1">
      <c r="A204" s="14"/>
      <c r="B204" s="192"/>
      <c r="C204" s="14"/>
      <c r="D204" s="185" t="s">
        <v>144</v>
      </c>
      <c r="E204" s="193" t="s">
        <v>3</v>
      </c>
      <c r="F204" s="194" t="s">
        <v>867</v>
      </c>
      <c r="G204" s="14"/>
      <c r="H204" s="195">
        <v>0.72899999999999998</v>
      </c>
      <c r="I204" s="196"/>
      <c r="J204" s="14"/>
      <c r="K204" s="14"/>
      <c r="L204" s="192"/>
      <c r="M204" s="197"/>
      <c r="N204" s="198"/>
      <c r="O204" s="198"/>
      <c r="P204" s="198"/>
      <c r="Q204" s="198"/>
      <c r="R204" s="198"/>
      <c r="S204" s="198"/>
      <c r="T204" s="199"/>
      <c r="U204" s="14"/>
      <c r="V204" s="14"/>
      <c r="W204" s="14"/>
      <c r="X204" s="14"/>
      <c r="Y204" s="14"/>
      <c r="Z204" s="14"/>
      <c r="AA204" s="14"/>
      <c r="AB204" s="14"/>
      <c r="AC204" s="14"/>
      <c r="AD204" s="14"/>
      <c r="AE204" s="14"/>
      <c r="AT204" s="193" t="s">
        <v>144</v>
      </c>
      <c r="AU204" s="193" t="s">
        <v>79</v>
      </c>
      <c r="AV204" s="14" t="s">
        <v>79</v>
      </c>
      <c r="AW204" s="14" t="s">
        <v>33</v>
      </c>
      <c r="AX204" s="14" t="s">
        <v>71</v>
      </c>
      <c r="AY204" s="193" t="s">
        <v>129</v>
      </c>
    </row>
    <row r="205" s="13" customFormat="1">
      <c r="A205" s="13"/>
      <c r="B205" s="184"/>
      <c r="C205" s="13"/>
      <c r="D205" s="185" t="s">
        <v>144</v>
      </c>
      <c r="E205" s="186" t="s">
        <v>3</v>
      </c>
      <c r="F205" s="187" t="s">
        <v>157</v>
      </c>
      <c r="G205" s="13"/>
      <c r="H205" s="186" t="s">
        <v>3</v>
      </c>
      <c r="I205" s="188"/>
      <c r="J205" s="13"/>
      <c r="K205" s="13"/>
      <c r="L205" s="184"/>
      <c r="M205" s="189"/>
      <c r="N205" s="190"/>
      <c r="O205" s="190"/>
      <c r="P205" s="190"/>
      <c r="Q205" s="190"/>
      <c r="R205" s="190"/>
      <c r="S205" s="190"/>
      <c r="T205" s="191"/>
      <c r="U205" s="13"/>
      <c r="V205" s="13"/>
      <c r="W205" s="13"/>
      <c r="X205" s="13"/>
      <c r="Y205" s="13"/>
      <c r="Z205" s="13"/>
      <c r="AA205" s="13"/>
      <c r="AB205" s="13"/>
      <c r="AC205" s="13"/>
      <c r="AD205" s="13"/>
      <c r="AE205" s="13"/>
      <c r="AT205" s="186" t="s">
        <v>144</v>
      </c>
      <c r="AU205" s="186" t="s">
        <v>79</v>
      </c>
      <c r="AV205" s="13" t="s">
        <v>15</v>
      </c>
      <c r="AW205" s="13" t="s">
        <v>33</v>
      </c>
      <c r="AX205" s="13" t="s">
        <v>71</v>
      </c>
      <c r="AY205" s="186" t="s">
        <v>129</v>
      </c>
    </row>
    <row r="206" s="14" customFormat="1">
      <c r="A206" s="14"/>
      <c r="B206" s="192"/>
      <c r="C206" s="14"/>
      <c r="D206" s="185" t="s">
        <v>144</v>
      </c>
      <c r="E206" s="193" t="s">
        <v>3</v>
      </c>
      <c r="F206" s="194" t="s">
        <v>868</v>
      </c>
      <c r="G206" s="14"/>
      <c r="H206" s="195">
        <v>0.56699999999999995</v>
      </c>
      <c r="I206" s="196"/>
      <c r="J206" s="14"/>
      <c r="K206" s="14"/>
      <c r="L206" s="192"/>
      <c r="M206" s="197"/>
      <c r="N206" s="198"/>
      <c r="O206" s="198"/>
      <c r="P206" s="198"/>
      <c r="Q206" s="198"/>
      <c r="R206" s="198"/>
      <c r="S206" s="198"/>
      <c r="T206" s="199"/>
      <c r="U206" s="14"/>
      <c r="V206" s="14"/>
      <c r="W206" s="14"/>
      <c r="X206" s="14"/>
      <c r="Y206" s="14"/>
      <c r="Z206" s="14"/>
      <c r="AA206" s="14"/>
      <c r="AB206" s="14"/>
      <c r="AC206" s="14"/>
      <c r="AD206" s="14"/>
      <c r="AE206" s="14"/>
      <c r="AT206" s="193" t="s">
        <v>144</v>
      </c>
      <c r="AU206" s="193" t="s">
        <v>79</v>
      </c>
      <c r="AV206" s="14" t="s">
        <v>79</v>
      </c>
      <c r="AW206" s="14" t="s">
        <v>33</v>
      </c>
      <c r="AX206" s="14" t="s">
        <v>71</v>
      </c>
      <c r="AY206" s="193" t="s">
        <v>129</v>
      </c>
    </row>
    <row r="207" s="15" customFormat="1">
      <c r="A207" s="15"/>
      <c r="B207" s="210"/>
      <c r="C207" s="15"/>
      <c r="D207" s="185" t="s">
        <v>144</v>
      </c>
      <c r="E207" s="211" t="s">
        <v>3</v>
      </c>
      <c r="F207" s="212" t="s">
        <v>319</v>
      </c>
      <c r="G207" s="15"/>
      <c r="H207" s="213">
        <v>4.5960000000000001</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144</v>
      </c>
      <c r="AU207" s="211" t="s">
        <v>79</v>
      </c>
      <c r="AV207" s="15" t="s">
        <v>85</v>
      </c>
      <c r="AW207" s="15" t="s">
        <v>33</v>
      </c>
      <c r="AX207" s="15" t="s">
        <v>15</v>
      </c>
      <c r="AY207" s="211" t="s">
        <v>129</v>
      </c>
    </row>
    <row r="208" s="2" customFormat="1" ht="66.75" customHeight="1">
      <c r="A208" s="39"/>
      <c r="B208" s="165"/>
      <c r="C208" s="166" t="s">
        <v>324</v>
      </c>
      <c r="D208" s="166" t="s">
        <v>132</v>
      </c>
      <c r="E208" s="167" t="s">
        <v>401</v>
      </c>
      <c r="F208" s="168" t="s">
        <v>402</v>
      </c>
      <c r="G208" s="169" t="s">
        <v>135</v>
      </c>
      <c r="H208" s="170">
        <v>4.5960000000000001</v>
      </c>
      <c r="I208" s="171"/>
      <c r="J208" s="172">
        <f>ROUND(I208*H208,2)</f>
        <v>0</v>
      </c>
      <c r="K208" s="168" t="s">
        <v>136</v>
      </c>
      <c r="L208" s="40"/>
      <c r="M208" s="173" t="s">
        <v>3</v>
      </c>
      <c r="N208" s="174" t="s">
        <v>43</v>
      </c>
      <c r="O208" s="73"/>
      <c r="P208" s="175">
        <f>O208*H208</f>
        <v>0</v>
      </c>
      <c r="Q208" s="175">
        <v>0.00023000000000000001</v>
      </c>
      <c r="R208" s="175">
        <f>Q208*H208</f>
        <v>0.00105708</v>
      </c>
      <c r="S208" s="175">
        <v>0</v>
      </c>
      <c r="T208" s="176">
        <f>S208*H208</f>
        <v>0</v>
      </c>
      <c r="U208" s="39"/>
      <c r="V208" s="39"/>
      <c r="W208" s="39"/>
      <c r="X208" s="39"/>
      <c r="Y208" s="39"/>
      <c r="Z208" s="39"/>
      <c r="AA208" s="39"/>
      <c r="AB208" s="39"/>
      <c r="AC208" s="39"/>
      <c r="AD208" s="39"/>
      <c r="AE208" s="39"/>
      <c r="AR208" s="177" t="s">
        <v>219</v>
      </c>
      <c r="AT208" s="177" t="s">
        <v>132</v>
      </c>
      <c r="AU208" s="177" t="s">
        <v>79</v>
      </c>
      <c r="AY208" s="20" t="s">
        <v>129</v>
      </c>
      <c r="BE208" s="178">
        <f>IF(N208="základní",J208,0)</f>
        <v>0</v>
      </c>
      <c r="BF208" s="178">
        <f>IF(N208="snížená",J208,0)</f>
        <v>0</v>
      </c>
      <c r="BG208" s="178">
        <f>IF(N208="zákl. přenesená",J208,0)</f>
        <v>0</v>
      </c>
      <c r="BH208" s="178">
        <f>IF(N208="sníž. přenesená",J208,0)</f>
        <v>0</v>
      </c>
      <c r="BI208" s="178">
        <f>IF(N208="nulová",J208,0)</f>
        <v>0</v>
      </c>
      <c r="BJ208" s="20" t="s">
        <v>79</v>
      </c>
      <c r="BK208" s="178">
        <f>ROUND(I208*H208,2)</f>
        <v>0</v>
      </c>
      <c r="BL208" s="20" t="s">
        <v>219</v>
      </c>
      <c r="BM208" s="177" t="s">
        <v>869</v>
      </c>
    </row>
    <row r="209" s="2" customFormat="1">
      <c r="A209" s="39"/>
      <c r="B209" s="40"/>
      <c r="C209" s="39"/>
      <c r="D209" s="179" t="s">
        <v>138</v>
      </c>
      <c r="E209" s="39"/>
      <c r="F209" s="180" t="s">
        <v>404</v>
      </c>
      <c r="G209" s="39"/>
      <c r="H209" s="39"/>
      <c r="I209" s="181"/>
      <c r="J209" s="39"/>
      <c r="K209" s="39"/>
      <c r="L209" s="40"/>
      <c r="M209" s="182"/>
      <c r="N209" s="183"/>
      <c r="O209" s="73"/>
      <c r="P209" s="73"/>
      <c r="Q209" s="73"/>
      <c r="R209" s="73"/>
      <c r="S209" s="73"/>
      <c r="T209" s="74"/>
      <c r="U209" s="39"/>
      <c r="V209" s="39"/>
      <c r="W209" s="39"/>
      <c r="X209" s="39"/>
      <c r="Y209" s="39"/>
      <c r="Z209" s="39"/>
      <c r="AA209" s="39"/>
      <c r="AB209" s="39"/>
      <c r="AC209" s="39"/>
      <c r="AD209" s="39"/>
      <c r="AE209" s="39"/>
      <c r="AT209" s="20" t="s">
        <v>138</v>
      </c>
      <c r="AU209" s="20" t="s">
        <v>79</v>
      </c>
    </row>
    <row r="210" s="13" customFormat="1">
      <c r="A210" s="13"/>
      <c r="B210" s="184"/>
      <c r="C210" s="13"/>
      <c r="D210" s="185" t="s">
        <v>144</v>
      </c>
      <c r="E210" s="186" t="s">
        <v>3</v>
      </c>
      <c r="F210" s="187" t="s">
        <v>865</v>
      </c>
      <c r="G210" s="13"/>
      <c r="H210" s="186" t="s">
        <v>3</v>
      </c>
      <c r="I210" s="188"/>
      <c r="J210" s="13"/>
      <c r="K210" s="13"/>
      <c r="L210" s="184"/>
      <c r="M210" s="189"/>
      <c r="N210" s="190"/>
      <c r="O210" s="190"/>
      <c r="P210" s="190"/>
      <c r="Q210" s="190"/>
      <c r="R210" s="190"/>
      <c r="S210" s="190"/>
      <c r="T210" s="191"/>
      <c r="U210" s="13"/>
      <c r="V210" s="13"/>
      <c r="W210" s="13"/>
      <c r="X210" s="13"/>
      <c r="Y210" s="13"/>
      <c r="Z210" s="13"/>
      <c r="AA210" s="13"/>
      <c r="AB210" s="13"/>
      <c r="AC210" s="13"/>
      <c r="AD210" s="13"/>
      <c r="AE210" s="13"/>
      <c r="AT210" s="186" t="s">
        <v>144</v>
      </c>
      <c r="AU210" s="186" t="s">
        <v>79</v>
      </c>
      <c r="AV210" s="13" t="s">
        <v>15</v>
      </c>
      <c r="AW210" s="13" t="s">
        <v>33</v>
      </c>
      <c r="AX210" s="13" t="s">
        <v>71</v>
      </c>
      <c r="AY210" s="186" t="s">
        <v>129</v>
      </c>
    </row>
    <row r="211" s="13" customFormat="1">
      <c r="A211" s="13"/>
      <c r="B211" s="184"/>
      <c r="C211" s="13"/>
      <c r="D211" s="185" t="s">
        <v>144</v>
      </c>
      <c r="E211" s="186" t="s">
        <v>3</v>
      </c>
      <c r="F211" s="187" t="s">
        <v>849</v>
      </c>
      <c r="G211" s="13"/>
      <c r="H211" s="186" t="s">
        <v>3</v>
      </c>
      <c r="I211" s="188"/>
      <c r="J211" s="13"/>
      <c r="K211" s="13"/>
      <c r="L211" s="184"/>
      <c r="M211" s="189"/>
      <c r="N211" s="190"/>
      <c r="O211" s="190"/>
      <c r="P211" s="190"/>
      <c r="Q211" s="190"/>
      <c r="R211" s="190"/>
      <c r="S211" s="190"/>
      <c r="T211" s="191"/>
      <c r="U211" s="13"/>
      <c r="V211" s="13"/>
      <c r="W211" s="13"/>
      <c r="X211" s="13"/>
      <c r="Y211" s="13"/>
      <c r="Z211" s="13"/>
      <c r="AA211" s="13"/>
      <c r="AB211" s="13"/>
      <c r="AC211" s="13"/>
      <c r="AD211" s="13"/>
      <c r="AE211" s="13"/>
      <c r="AT211" s="186" t="s">
        <v>144</v>
      </c>
      <c r="AU211" s="186" t="s">
        <v>79</v>
      </c>
      <c r="AV211" s="13" t="s">
        <v>15</v>
      </c>
      <c r="AW211" s="13" t="s">
        <v>33</v>
      </c>
      <c r="AX211" s="13" t="s">
        <v>71</v>
      </c>
      <c r="AY211" s="186" t="s">
        <v>129</v>
      </c>
    </row>
    <row r="212" s="14" customFormat="1">
      <c r="A212" s="14"/>
      <c r="B212" s="192"/>
      <c r="C212" s="14"/>
      <c r="D212" s="185" t="s">
        <v>144</v>
      </c>
      <c r="E212" s="193" t="s">
        <v>3</v>
      </c>
      <c r="F212" s="194" t="s">
        <v>866</v>
      </c>
      <c r="G212" s="14"/>
      <c r="H212" s="195">
        <v>3.2999999999999998</v>
      </c>
      <c r="I212" s="196"/>
      <c r="J212" s="14"/>
      <c r="K212" s="14"/>
      <c r="L212" s="192"/>
      <c r="M212" s="197"/>
      <c r="N212" s="198"/>
      <c r="O212" s="198"/>
      <c r="P212" s="198"/>
      <c r="Q212" s="198"/>
      <c r="R212" s="198"/>
      <c r="S212" s="198"/>
      <c r="T212" s="199"/>
      <c r="U212" s="14"/>
      <c r="V212" s="14"/>
      <c r="W212" s="14"/>
      <c r="X212" s="14"/>
      <c r="Y212" s="14"/>
      <c r="Z212" s="14"/>
      <c r="AA212" s="14"/>
      <c r="AB212" s="14"/>
      <c r="AC212" s="14"/>
      <c r="AD212" s="14"/>
      <c r="AE212" s="14"/>
      <c r="AT212" s="193" t="s">
        <v>144</v>
      </c>
      <c r="AU212" s="193" t="s">
        <v>79</v>
      </c>
      <c r="AV212" s="14" t="s">
        <v>79</v>
      </c>
      <c r="AW212" s="14" t="s">
        <v>33</v>
      </c>
      <c r="AX212" s="14" t="s">
        <v>71</v>
      </c>
      <c r="AY212" s="193" t="s">
        <v>129</v>
      </c>
    </row>
    <row r="213" s="13" customFormat="1">
      <c r="A213" s="13"/>
      <c r="B213" s="184"/>
      <c r="C213" s="13"/>
      <c r="D213" s="185" t="s">
        <v>144</v>
      </c>
      <c r="E213" s="186" t="s">
        <v>3</v>
      </c>
      <c r="F213" s="187" t="s">
        <v>145</v>
      </c>
      <c r="G213" s="13"/>
      <c r="H213" s="186" t="s">
        <v>3</v>
      </c>
      <c r="I213" s="188"/>
      <c r="J213" s="13"/>
      <c r="K213" s="13"/>
      <c r="L213" s="184"/>
      <c r="M213" s="189"/>
      <c r="N213" s="190"/>
      <c r="O213" s="190"/>
      <c r="P213" s="190"/>
      <c r="Q213" s="190"/>
      <c r="R213" s="190"/>
      <c r="S213" s="190"/>
      <c r="T213" s="191"/>
      <c r="U213" s="13"/>
      <c r="V213" s="13"/>
      <c r="W213" s="13"/>
      <c r="X213" s="13"/>
      <c r="Y213" s="13"/>
      <c r="Z213" s="13"/>
      <c r="AA213" s="13"/>
      <c r="AB213" s="13"/>
      <c r="AC213" s="13"/>
      <c r="AD213" s="13"/>
      <c r="AE213" s="13"/>
      <c r="AT213" s="186" t="s">
        <v>144</v>
      </c>
      <c r="AU213" s="186" t="s">
        <v>79</v>
      </c>
      <c r="AV213" s="13" t="s">
        <v>15</v>
      </c>
      <c r="AW213" s="13" t="s">
        <v>33</v>
      </c>
      <c r="AX213" s="13" t="s">
        <v>71</v>
      </c>
      <c r="AY213" s="186" t="s">
        <v>129</v>
      </c>
    </row>
    <row r="214" s="14" customFormat="1">
      <c r="A214" s="14"/>
      <c r="B214" s="192"/>
      <c r="C214" s="14"/>
      <c r="D214" s="185" t="s">
        <v>144</v>
      </c>
      <c r="E214" s="193" t="s">
        <v>3</v>
      </c>
      <c r="F214" s="194" t="s">
        <v>867</v>
      </c>
      <c r="G214" s="14"/>
      <c r="H214" s="195">
        <v>0.72899999999999998</v>
      </c>
      <c r="I214" s="196"/>
      <c r="J214" s="14"/>
      <c r="K214" s="14"/>
      <c r="L214" s="192"/>
      <c r="M214" s="197"/>
      <c r="N214" s="198"/>
      <c r="O214" s="198"/>
      <c r="P214" s="198"/>
      <c r="Q214" s="198"/>
      <c r="R214" s="198"/>
      <c r="S214" s="198"/>
      <c r="T214" s="199"/>
      <c r="U214" s="14"/>
      <c r="V214" s="14"/>
      <c r="W214" s="14"/>
      <c r="X214" s="14"/>
      <c r="Y214" s="14"/>
      <c r="Z214" s="14"/>
      <c r="AA214" s="14"/>
      <c r="AB214" s="14"/>
      <c r="AC214" s="14"/>
      <c r="AD214" s="14"/>
      <c r="AE214" s="14"/>
      <c r="AT214" s="193" t="s">
        <v>144</v>
      </c>
      <c r="AU214" s="193" t="s">
        <v>79</v>
      </c>
      <c r="AV214" s="14" t="s">
        <v>79</v>
      </c>
      <c r="AW214" s="14" t="s">
        <v>33</v>
      </c>
      <c r="AX214" s="14" t="s">
        <v>71</v>
      </c>
      <c r="AY214" s="193" t="s">
        <v>129</v>
      </c>
    </row>
    <row r="215" s="13" customFormat="1">
      <c r="A215" s="13"/>
      <c r="B215" s="184"/>
      <c r="C215" s="13"/>
      <c r="D215" s="185" t="s">
        <v>144</v>
      </c>
      <c r="E215" s="186" t="s">
        <v>3</v>
      </c>
      <c r="F215" s="187" t="s">
        <v>157</v>
      </c>
      <c r="G215" s="13"/>
      <c r="H215" s="186" t="s">
        <v>3</v>
      </c>
      <c r="I215" s="188"/>
      <c r="J215" s="13"/>
      <c r="K215" s="13"/>
      <c r="L215" s="184"/>
      <c r="M215" s="189"/>
      <c r="N215" s="190"/>
      <c r="O215" s="190"/>
      <c r="P215" s="190"/>
      <c r="Q215" s="190"/>
      <c r="R215" s="190"/>
      <c r="S215" s="190"/>
      <c r="T215" s="191"/>
      <c r="U215" s="13"/>
      <c r="V215" s="13"/>
      <c r="W215" s="13"/>
      <c r="X215" s="13"/>
      <c r="Y215" s="13"/>
      <c r="Z215" s="13"/>
      <c r="AA215" s="13"/>
      <c r="AB215" s="13"/>
      <c r="AC215" s="13"/>
      <c r="AD215" s="13"/>
      <c r="AE215" s="13"/>
      <c r="AT215" s="186" t="s">
        <v>144</v>
      </c>
      <c r="AU215" s="186" t="s">
        <v>79</v>
      </c>
      <c r="AV215" s="13" t="s">
        <v>15</v>
      </c>
      <c r="AW215" s="13" t="s">
        <v>33</v>
      </c>
      <c r="AX215" s="13" t="s">
        <v>71</v>
      </c>
      <c r="AY215" s="186" t="s">
        <v>129</v>
      </c>
    </row>
    <row r="216" s="14" customFormat="1">
      <c r="A216" s="14"/>
      <c r="B216" s="192"/>
      <c r="C216" s="14"/>
      <c r="D216" s="185" t="s">
        <v>144</v>
      </c>
      <c r="E216" s="193" t="s">
        <v>3</v>
      </c>
      <c r="F216" s="194" t="s">
        <v>868</v>
      </c>
      <c r="G216" s="14"/>
      <c r="H216" s="195">
        <v>0.56699999999999995</v>
      </c>
      <c r="I216" s="196"/>
      <c r="J216" s="14"/>
      <c r="K216" s="14"/>
      <c r="L216" s="192"/>
      <c r="M216" s="197"/>
      <c r="N216" s="198"/>
      <c r="O216" s="198"/>
      <c r="P216" s="198"/>
      <c r="Q216" s="198"/>
      <c r="R216" s="198"/>
      <c r="S216" s="198"/>
      <c r="T216" s="199"/>
      <c r="U216" s="14"/>
      <c r="V216" s="14"/>
      <c r="W216" s="14"/>
      <c r="X216" s="14"/>
      <c r="Y216" s="14"/>
      <c r="Z216" s="14"/>
      <c r="AA216" s="14"/>
      <c r="AB216" s="14"/>
      <c r="AC216" s="14"/>
      <c r="AD216" s="14"/>
      <c r="AE216" s="14"/>
      <c r="AT216" s="193" t="s">
        <v>144</v>
      </c>
      <c r="AU216" s="193" t="s">
        <v>79</v>
      </c>
      <c r="AV216" s="14" t="s">
        <v>79</v>
      </c>
      <c r="AW216" s="14" t="s">
        <v>33</v>
      </c>
      <c r="AX216" s="14" t="s">
        <v>71</v>
      </c>
      <c r="AY216" s="193" t="s">
        <v>129</v>
      </c>
    </row>
    <row r="217" s="15" customFormat="1">
      <c r="A217" s="15"/>
      <c r="B217" s="210"/>
      <c r="C217" s="15"/>
      <c r="D217" s="185" t="s">
        <v>144</v>
      </c>
      <c r="E217" s="211" t="s">
        <v>3</v>
      </c>
      <c r="F217" s="212" t="s">
        <v>319</v>
      </c>
      <c r="G217" s="15"/>
      <c r="H217" s="213">
        <v>4.5960000000000001</v>
      </c>
      <c r="I217" s="214"/>
      <c r="J217" s="15"/>
      <c r="K217" s="15"/>
      <c r="L217" s="210"/>
      <c r="M217" s="215"/>
      <c r="N217" s="216"/>
      <c r="O217" s="216"/>
      <c r="P217" s="216"/>
      <c r="Q217" s="216"/>
      <c r="R217" s="216"/>
      <c r="S217" s="216"/>
      <c r="T217" s="217"/>
      <c r="U217" s="15"/>
      <c r="V217" s="15"/>
      <c r="W217" s="15"/>
      <c r="X217" s="15"/>
      <c r="Y217" s="15"/>
      <c r="Z217" s="15"/>
      <c r="AA217" s="15"/>
      <c r="AB217" s="15"/>
      <c r="AC217" s="15"/>
      <c r="AD217" s="15"/>
      <c r="AE217" s="15"/>
      <c r="AT217" s="211" t="s">
        <v>144</v>
      </c>
      <c r="AU217" s="211" t="s">
        <v>79</v>
      </c>
      <c r="AV217" s="15" t="s">
        <v>85</v>
      </c>
      <c r="AW217" s="15" t="s">
        <v>33</v>
      </c>
      <c r="AX217" s="15" t="s">
        <v>15</v>
      </c>
      <c r="AY217" s="211" t="s">
        <v>129</v>
      </c>
    </row>
    <row r="218" s="2" customFormat="1" ht="24.15" customHeight="1">
      <c r="A218" s="39"/>
      <c r="B218" s="165"/>
      <c r="C218" s="200" t="s">
        <v>333</v>
      </c>
      <c r="D218" s="200" t="s">
        <v>147</v>
      </c>
      <c r="E218" s="201" t="s">
        <v>412</v>
      </c>
      <c r="F218" s="202" t="s">
        <v>413</v>
      </c>
      <c r="G218" s="203" t="s">
        <v>135</v>
      </c>
      <c r="H218" s="204">
        <v>35.710999999999999</v>
      </c>
      <c r="I218" s="205"/>
      <c r="J218" s="206">
        <f>ROUND(I218*H218,2)</f>
        <v>0</v>
      </c>
      <c r="K218" s="202" t="s">
        <v>136</v>
      </c>
      <c r="L218" s="207"/>
      <c r="M218" s="208" t="s">
        <v>3</v>
      </c>
      <c r="N218" s="209" t="s">
        <v>43</v>
      </c>
      <c r="O218" s="73"/>
      <c r="P218" s="175">
        <f>O218*H218</f>
        <v>0</v>
      </c>
      <c r="Q218" s="175">
        <v>0.0019</v>
      </c>
      <c r="R218" s="175">
        <f>Q218*H218</f>
        <v>0.067850899999999992</v>
      </c>
      <c r="S218" s="175">
        <v>0</v>
      </c>
      <c r="T218" s="176">
        <f>S218*H218</f>
        <v>0</v>
      </c>
      <c r="U218" s="39"/>
      <c r="V218" s="39"/>
      <c r="W218" s="39"/>
      <c r="X218" s="39"/>
      <c r="Y218" s="39"/>
      <c r="Z218" s="39"/>
      <c r="AA218" s="39"/>
      <c r="AB218" s="39"/>
      <c r="AC218" s="39"/>
      <c r="AD218" s="39"/>
      <c r="AE218" s="39"/>
      <c r="AR218" s="177" t="s">
        <v>320</v>
      </c>
      <c r="AT218" s="177" t="s">
        <v>147</v>
      </c>
      <c r="AU218" s="177" t="s">
        <v>79</v>
      </c>
      <c r="AY218" s="20" t="s">
        <v>129</v>
      </c>
      <c r="BE218" s="178">
        <f>IF(N218="základní",J218,0)</f>
        <v>0</v>
      </c>
      <c r="BF218" s="178">
        <f>IF(N218="snížená",J218,0)</f>
        <v>0</v>
      </c>
      <c r="BG218" s="178">
        <f>IF(N218="zákl. přenesená",J218,0)</f>
        <v>0</v>
      </c>
      <c r="BH218" s="178">
        <f>IF(N218="sníž. přenesená",J218,0)</f>
        <v>0</v>
      </c>
      <c r="BI218" s="178">
        <f>IF(N218="nulová",J218,0)</f>
        <v>0</v>
      </c>
      <c r="BJ218" s="20" t="s">
        <v>79</v>
      </c>
      <c r="BK218" s="178">
        <f>ROUND(I218*H218,2)</f>
        <v>0</v>
      </c>
      <c r="BL218" s="20" t="s">
        <v>219</v>
      </c>
      <c r="BM218" s="177" t="s">
        <v>870</v>
      </c>
    </row>
    <row r="219" s="13" customFormat="1">
      <c r="A219" s="13"/>
      <c r="B219" s="184"/>
      <c r="C219" s="13"/>
      <c r="D219" s="185" t="s">
        <v>144</v>
      </c>
      <c r="E219" s="186" t="s">
        <v>3</v>
      </c>
      <c r="F219" s="187" t="s">
        <v>849</v>
      </c>
      <c r="G219" s="13"/>
      <c r="H219" s="186" t="s">
        <v>3</v>
      </c>
      <c r="I219" s="188"/>
      <c r="J219" s="13"/>
      <c r="K219" s="13"/>
      <c r="L219" s="184"/>
      <c r="M219" s="189"/>
      <c r="N219" s="190"/>
      <c r="O219" s="190"/>
      <c r="P219" s="190"/>
      <c r="Q219" s="190"/>
      <c r="R219" s="190"/>
      <c r="S219" s="190"/>
      <c r="T219" s="191"/>
      <c r="U219" s="13"/>
      <c r="V219" s="13"/>
      <c r="W219" s="13"/>
      <c r="X219" s="13"/>
      <c r="Y219" s="13"/>
      <c r="Z219" s="13"/>
      <c r="AA219" s="13"/>
      <c r="AB219" s="13"/>
      <c r="AC219" s="13"/>
      <c r="AD219" s="13"/>
      <c r="AE219" s="13"/>
      <c r="AT219" s="186" t="s">
        <v>144</v>
      </c>
      <c r="AU219" s="186" t="s">
        <v>79</v>
      </c>
      <c r="AV219" s="13" t="s">
        <v>15</v>
      </c>
      <c r="AW219" s="13" t="s">
        <v>33</v>
      </c>
      <c r="AX219" s="13" t="s">
        <v>71</v>
      </c>
      <c r="AY219" s="186" t="s">
        <v>129</v>
      </c>
    </row>
    <row r="220" s="14" customFormat="1">
      <c r="A220" s="14"/>
      <c r="B220" s="192"/>
      <c r="C220" s="14"/>
      <c r="D220" s="185" t="s">
        <v>144</v>
      </c>
      <c r="E220" s="193" t="s">
        <v>3</v>
      </c>
      <c r="F220" s="194" t="s">
        <v>850</v>
      </c>
      <c r="G220" s="14"/>
      <c r="H220" s="195">
        <v>22</v>
      </c>
      <c r="I220" s="196"/>
      <c r="J220" s="14"/>
      <c r="K220" s="14"/>
      <c r="L220" s="192"/>
      <c r="M220" s="197"/>
      <c r="N220" s="198"/>
      <c r="O220" s="198"/>
      <c r="P220" s="198"/>
      <c r="Q220" s="198"/>
      <c r="R220" s="198"/>
      <c r="S220" s="198"/>
      <c r="T220" s="199"/>
      <c r="U220" s="14"/>
      <c r="V220" s="14"/>
      <c r="W220" s="14"/>
      <c r="X220" s="14"/>
      <c r="Y220" s="14"/>
      <c r="Z220" s="14"/>
      <c r="AA220" s="14"/>
      <c r="AB220" s="14"/>
      <c r="AC220" s="14"/>
      <c r="AD220" s="14"/>
      <c r="AE220" s="14"/>
      <c r="AT220" s="193" t="s">
        <v>144</v>
      </c>
      <c r="AU220" s="193" t="s">
        <v>79</v>
      </c>
      <c r="AV220" s="14" t="s">
        <v>79</v>
      </c>
      <c r="AW220" s="14" t="s">
        <v>33</v>
      </c>
      <c r="AX220" s="14" t="s">
        <v>71</v>
      </c>
      <c r="AY220" s="193" t="s">
        <v>129</v>
      </c>
    </row>
    <row r="221" s="13" customFormat="1">
      <c r="A221" s="13"/>
      <c r="B221" s="184"/>
      <c r="C221" s="13"/>
      <c r="D221" s="185" t="s">
        <v>144</v>
      </c>
      <c r="E221" s="186" t="s">
        <v>3</v>
      </c>
      <c r="F221" s="187" t="s">
        <v>145</v>
      </c>
      <c r="G221" s="13"/>
      <c r="H221" s="186" t="s">
        <v>3</v>
      </c>
      <c r="I221" s="188"/>
      <c r="J221" s="13"/>
      <c r="K221" s="13"/>
      <c r="L221" s="184"/>
      <c r="M221" s="189"/>
      <c r="N221" s="190"/>
      <c r="O221" s="190"/>
      <c r="P221" s="190"/>
      <c r="Q221" s="190"/>
      <c r="R221" s="190"/>
      <c r="S221" s="190"/>
      <c r="T221" s="191"/>
      <c r="U221" s="13"/>
      <c r="V221" s="13"/>
      <c r="W221" s="13"/>
      <c r="X221" s="13"/>
      <c r="Y221" s="13"/>
      <c r="Z221" s="13"/>
      <c r="AA221" s="13"/>
      <c r="AB221" s="13"/>
      <c r="AC221" s="13"/>
      <c r="AD221" s="13"/>
      <c r="AE221" s="13"/>
      <c r="AT221" s="186" t="s">
        <v>144</v>
      </c>
      <c r="AU221" s="186" t="s">
        <v>79</v>
      </c>
      <c r="AV221" s="13" t="s">
        <v>15</v>
      </c>
      <c r="AW221" s="13" t="s">
        <v>33</v>
      </c>
      <c r="AX221" s="13" t="s">
        <v>71</v>
      </c>
      <c r="AY221" s="186" t="s">
        <v>129</v>
      </c>
    </row>
    <row r="222" s="14" customFormat="1">
      <c r="A222" s="14"/>
      <c r="B222" s="192"/>
      <c r="C222" s="14"/>
      <c r="D222" s="185" t="s">
        <v>144</v>
      </c>
      <c r="E222" s="193" t="s">
        <v>3</v>
      </c>
      <c r="F222" s="194" t="s">
        <v>847</v>
      </c>
      <c r="G222" s="14"/>
      <c r="H222" s="195">
        <v>4.8600000000000003</v>
      </c>
      <c r="I222" s="196"/>
      <c r="J222" s="14"/>
      <c r="K222" s="14"/>
      <c r="L222" s="192"/>
      <c r="M222" s="197"/>
      <c r="N222" s="198"/>
      <c r="O222" s="198"/>
      <c r="P222" s="198"/>
      <c r="Q222" s="198"/>
      <c r="R222" s="198"/>
      <c r="S222" s="198"/>
      <c r="T222" s="199"/>
      <c r="U222" s="14"/>
      <c r="V222" s="14"/>
      <c r="W222" s="14"/>
      <c r="X222" s="14"/>
      <c r="Y222" s="14"/>
      <c r="Z222" s="14"/>
      <c r="AA222" s="14"/>
      <c r="AB222" s="14"/>
      <c r="AC222" s="14"/>
      <c r="AD222" s="14"/>
      <c r="AE222" s="14"/>
      <c r="AT222" s="193" t="s">
        <v>144</v>
      </c>
      <c r="AU222" s="193" t="s">
        <v>79</v>
      </c>
      <c r="AV222" s="14" t="s">
        <v>79</v>
      </c>
      <c r="AW222" s="14" t="s">
        <v>33</v>
      </c>
      <c r="AX222" s="14" t="s">
        <v>71</v>
      </c>
      <c r="AY222" s="193" t="s">
        <v>129</v>
      </c>
    </row>
    <row r="223" s="13" customFormat="1">
      <c r="A223" s="13"/>
      <c r="B223" s="184"/>
      <c r="C223" s="13"/>
      <c r="D223" s="185" t="s">
        <v>144</v>
      </c>
      <c r="E223" s="186" t="s">
        <v>3</v>
      </c>
      <c r="F223" s="187" t="s">
        <v>157</v>
      </c>
      <c r="G223" s="13"/>
      <c r="H223" s="186" t="s">
        <v>3</v>
      </c>
      <c r="I223" s="188"/>
      <c r="J223" s="13"/>
      <c r="K223" s="13"/>
      <c r="L223" s="184"/>
      <c r="M223" s="189"/>
      <c r="N223" s="190"/>
      <c r="O223" s="190"/>
      <c r="P223" s="190"/>
      <c r="Q223" s="190"/>
      <c r="R223" s="190"/>
      <c r="S223" s="190"/>
      <c r="T223" s="191"/>
      <c r="U223" s="13"/>
      <c r="V223" s="13"/>
      <c r="W223" s="13"/>
      <c r="X223" s="13"/>
      <c r="Y223" s="13"/>
      <c r="Z223" s="13"/>
      <c r="AA223" s="13"/>
      <c r="AB223" s="13"/>
      <c r="AC223" s="13"/>
      <c r="AD223" s="13"/>
      <c r="AE223" s="13"/>
      <c r="AT223" s="186" t="s">
        <v>144</v>
      </c>
      <c r="AU223" s="186" t="s">
        <v>79</v>
      </c>
      <c r="AV223" s="13" t="s">
        <v>15</v>
      </c>
      <c r="AW223" s="13" t="s">
        <v>33</v>
      </c>
      <c r="AX223" s="13" t="s">
        <v>71</v>
      </c>
      <c r="AY223" s="186" t="s">
        <v>129</v>
      </c>
    </row>
    <row r="224" s="14" customFormat="1">
      <c r="A224" s="14"/>
      <c r="B224" s="192"/>
      <c r="C224" s="14"/>
      <c r="D224" s="185" t="s">
        <v>144</v>
      </c>
      <c r="E224" s="193" t="s">
        <v>3</v>
      </c>
      <c r="F224" s="194" t="s">
        <v>848</v>
      </c>
      <c r="G224" s="14"/>
      <c r="H224" s="195">
        <v>3.7799999999999998</v>
      </c>
      <c r="I224" s="196"/>
      <c r="J224" s="14"/>
      <c r="K224" s="14"/>
      <c r="L224" s="192"/>
      <c r="M224" s="197"/>
      <c r="N224" s="198"/>
      <c r="O224" s="198"/>
      <c r="P224" s="198"/>
      <c r="Q224" s="198"/>
      <c r="R224" s="198"/>
      <c r="S224" s="198"/>
      <c r="T224" s="199"/>
      <c r="U224" s="14"/>
      <c r="V224" s="14"/>
      <c r="W224" s="14"/>
      <c r="X224" s="14"/>
      <c r="Y224" s="14"/>
      <c r="Z224" s="14"/>
      <c r="AA224" s="14"/>
      <c r="AB224" s="14"/>
      <c r="AC224" s="14"/>
      <c r="AD224" s="14"/>
      <c r="AE224" s="14"/>
      <c r="AT224" s="193" t="s">
        <v>144</v>
      </c>
      <c r="AU224" s="193" t="s">
        <v>79</v>
      </c>
      <c r="AV224" s="14" t="s">
        <v>79</v>
      </c>
      <c r="AW224" s="14" t="s">
        <v>33</v>
      </c>
      <c r="AX224" s="14" t="s">
        <v>71</v>
      </c>
      <c r="AY224" s="193" t="s">
        <v>129</v>
      </c>
    </row>
    <row r="225" s="15" customFormat="1">
      <c r="A225" s="15"/>
      <c r="B225" s="210"/>
      <c r="C225" s="15"/>
      <c r="D225" s="185" t="s">
        <v>144</v>
      </c>
      <c r="E225" s="211" t="s">
        <v>3</v>
      </c>
      <c r="F225" s="212" t="s">
        <v>319</v>
      </c>
      <c r="G225" s="15"/>
      <c r="H225" s="213">
        <v>30.640000000000001</v>
      </c>
      <c r="I225" s="214"/>
      <c r="J225" s="15"/>
      <c r="K225" s="15"/>
      <c r="L225" s="210"/>
      <c r="M225" s="215"/>
      <c r="N225" s="216"/>
      <c r="O225" s="216"/>
      <c r="P225" s="216"/>
      <c r="Q225" s="216"/>
      <c r="R225" s="216"/>
      <c r="S225" s="216"/>
      <c r="T225" s="217"/>
      <c r="U225" s="15"/>
      <c r="V225" s="15"/>
      <c r="W225" s="15"/>
      <c r="X225" s="15"/>
      <c r="Y225" s="15"/>
      <c r="Z225" s="15"/>
      <c r="AA225" s="15"/>
      <c r="AB225" s="15"/>
      <c r="AC225" s="15"/>
      <c r="AD225" s="15"/>
      <c r="AE225" s="15"/>
      <c r="AT225" s="211" t="s">
        <v>144</v>
      </c>
      <c r="AU225" s="211" t="s">
        <v>79</v>
      </c>
      <c r="AV225" s="15" t="s">
        <v>85</v>
      </c>
      <c r="AW225" s="15" t="s">
        <v>33</v>
      </c>
      <c r="AX225" s="15" t="s">
        <v>15</v>
      </c>
      <c r="AY225" s="211" t="s">
        <v>129</v>
      </c>
    </row>
    <row r="226" s="14" customFormat="1">
      <c r="A226" s="14"/>
      <c r="B226" s="192"/>
      <c r="C226" s="14"/>
      <c r="D226" s="185" t="s">
        <v>144</v>
      </c>
      <c r="E226" s="14"/>
      <c r="F226" s="194" t="s">
        <v>871</v>
      </c>
      <c r="G226" s="14"/>
      <c r="H226" s="195">
        <v>35.710999999999999</v>
      </c>
      <c r="I226" s="196"/>
      <c r="J226" s="14"/>
      <c r="K226" s="14"/>
      <c r="L226" s="192"/>
      <c r="M226" s="197"/>
      <c r="N226" s="198"/>
      <c r="O226" s="198"/>
      <c r="P226" s="198"/>
      <c r="Q226" s="198"/>
      <c r="R226" s="198"/>
      <c r="S226" s="198"/>
      <c r="T226" s="199"/>
      <c r="U226" s="14"/>
      <c r="V226" s="14"/>
      <c r="W226" s="14"/>
      <c r="X226" s="14"/>
      <c r="Y226" s="14"/>
      <c r="Z226" s="14"/>
      <c r="AA226" s="14"/>
      <c r="AB226" s="14"/>
      <c r="AC226" s="14"/>
      <c r="AD226" s="14"/>
      <c r="AE226" s="14"/>
      <c r="AT226" s="193" t="s">
        <v>144</v>
      </c>
      <c r="AU226" s="193" t="s">
        <v>79</v>
      </c>
      <c r="AV226" s="14" t="s">
        <v>79</v>
      </c>
      <c r="AW226" s="14" t="s">
        <v>4</v>
      </c>
      <c r="AX226" s="14" t="s">
        <v>15</v>
      </c>
      <c r="AY226" s="193" t="s">
        <v>129</v>
      </c>
    </row>
    <row r="227" s="2" customFormat="1" ht="49.05" customHeight="1">
      <c r="A227" s="39"/>
      <c r="B227" s="165"/>
      <c r="C227" s="166" t="s">
        <v>338</v>
      </c>
      <c r="D227" s="166" t="s">
        <v>132</v>
      </c>
      <c r="E227" s="167" t="s">
        <v>349</v>
      </c>
      <c r="F227" s="168" t="s">
        <v>350</v>
      </c>
      <c r="G227" s="169" t="s">
        <v>135</v>
      </c>
      <c r="H227" s="170">
        <v>10.07</v>
      </c>
      <c r="I227" s="171"/>
      <c r="J227" s="172">
        <f>ROUND(I227*H227,2)</f>
        <v>0</v>
      </c>
      <c r="K227" s="168" t="s">
        <v>136</v>
      </c>
      <c r="L227" s="40"/>
      <c r="M227" s="173" t="s">
        <v>3</v>
      </c>
      <c r="N227" s="174" t="s">
        <v>43</v>
      </c>
      <c r="O227" s="73"/>
      <c r="P227" s="175">
        <f>O227*H227</f>
        <v>0</v>
      </c>
      <c r="Q227" s="175">
        <v>0</v>
      </c>
      <c r="R227" s="175">
        <f>Q227*H227</f>
        <v>0</v>
      </c>
      <c r="S227" s="175">
        <v>0</v>
      </c>
      <c r="T227" s="176">
        <f>S227*H227</f>
        <v>0</v>
      </c>
      <c r="U227" s="39"/>
      <c r="V227" s="39"/>
      <c r="W227" s="39"/>
      <c r="X227" s="39"/>
      <c r="Y227" s="39"/>
      <c r="Z227" s="39"/>
      <c r="AA227" s="39"/>
      <c r="AB227" s="39"/>
      <c r="AC227" s="39"/>
      <c r="AD227" s="39"/>
      <c r="AE227" s="39"/>
      <c r="AR227" s="177" t="s">
        <v>219</v>
      </c>
      <c r="AT227" s="177" t="s">
        <v>132</v>
      </c>
      <c r="AU227" s="177" t="s">
        <v>79</v>
      </c>
      <c r="AY227" s="20" t="s">
        <v>129</v>
      </c>
      <c r="BE227" s="178">
        <f>IF(N227="základní",J227,0)</f>
        <v>0</v>
      </c>
      <c r="BF227" s="178">
        <f>IF(N227="snížená",J227,0)</f>
        <v>0</v>
      </c>
      <c r="BG227" s="178">
        <f>IF(N227="zákl. přenesená",J227,0)</f>
        <v>0</v>
      </c>
      <c r="BH227" s="178">
        <f>IF(N227="sníž. přenesená",J227,0)</f>
        <v>0</v>
      </c>
      <c r="BI227" s="178">
        <f>IF(N227="nulová",J227,0)</f>
        <v>0</v>
      </c>
      <c r="BJ227" s="20" t="s">
        <v>79</v>
      </c>
      <c r="BK227" s="178">
        <f>ROUND(I227*H227,2)</f>
        <v>0</v>
      </c>
      <c r="BL227" s="20" t="s">
        <v>219</v>
      </c>
      <c r="BM227" s="177" t="s">
        <v>872</v>
      </c>
    </row>
    <row r="228" s="2" customFormat="1">
      <c r="A228" s="39"/>
      <c r="B228" s="40"/>
      <c r="C228" s="39"/>
      <c r="D228" s="179" t="s">
        <v>138</v>
      </c>
      <c r="E228" s="39"/>
      <c r="F228" s="180" t="s">
        <v>352</v>
      </c>
      <c r="G228" s="39"/>
      <c r="H228" s="39"/>
      <c r="I228" s="181"/>
      <c r="J228" s="39"/>
      <c r="K228" s="39"/>
      <c r="L228" s="40"/>
      <c r="M228" s="182"/>
      <c r="N228" s="183"/>
      <c r="O228" s="73"/>
      <c r="P228" s="73"/>
      <c r="Q228" s="73"/>
      <c r="R228" s="73"/>
      <c r="S228" s="73"/>
      <c r="T228" s="74"/>
      <c r="U228" s="39"/>
      <c r="V228" s="39"/>
      <c r="W228" s="39"/>
      <c r="X228" s="39"/>
      <c r="Y228" s="39"/>
      <c r="Z228" s="39"/>
      <c r="AA228" s="39"/>
      <c r="AB228" s="39"/>
      <c r="AC228" s="39"/>
      <c r="AD228" s="39"/>
      <c r="AE228" s="39"/>
      <c r="AT228" s="20" t="s">
        <v>138</v>
      </c>
      <c r="AU228" s="20" t="s">
        <v>79</v>
      </c>
    </row>
    <row r="229" s="13" customFormat="1">
      <c r="A229" s="13"/>
      <c r="B229" s="184"/>
      <c r="C229" s="13"/>
      <c r="D229" s="185" t="s">
        <v>144</v>
      </c>
      <c r="E229" s="186" t="s">
        <v>3</v>
      </c>
      <c r="F229" s="187" t="s">
        <v>353</v>
      </c>
      <c r="G229" s="13"/>
      <c r="H229" s="186" t="s">
        <v>3</v>
      </c>
      <c r="I229" s="188"/>
      <c r="J229" s="13"/>
      <c r="K229" s="13"/>
      <c r="L229" s="184"/>
      <c r="M229" s="189"/>
      <c r="N229" s="190"/>
      <c r="O229" s="190"/>
      <c r="P229" s="190"/>
      <c r="Q229" s="190"/>
      <c r="R229" s="190"/>
      <c r="S229" s="190"/>
      <c r="T229" s="191"/>
      <c r="U229" s="13"/>
      <c r="V229" s="13"/>
      <c r="W229" s="13"/>
      <c r="X229" s="13"/>
      <c r="Y229" s="13"/>
      <c r="Z229" s="13"/>
      <c r="AA229" s="13"/>
      <c r="AB229" s="13"/>
      <c r="AC229" s="13"/>
      <c r="AD229" s="13"/>
      <c r="AE229" s="13"/>
      <c r="AT229" s="186" t="s">
        <v>144</v>
      </c>
      <c r="AU229" s="186" t="s">
        <v>79</v>
      </c>
      <c r="AV229" s="13" t="s">
        <v>15</v>
      </c>
      <c r="AW229" s="13" t="s">
        <v>33</v>
      </c>
      <c r="AX229" s="13" t="s">
        <v>71</v>
      </c>
      <c r="AY229" s="186" t="s">
        <v>129</v>
      </c>
    </row>
    <row r="230" s="14" customFormat="1">
      <c r="A230" s="14"/>
      <c r="B230" s="192"/>
      <c r="C230" s="14"/>
      <c r="D230" s="185" t="s">
        <v>144</v>
      </c>
      <c r="E230" s="193" t="s">
        <v>3</v>
      </c>
      <c r="F230" s="194" t="s">
        <v>873</v>
      </c>
      <c r="G230" s="14"/>
      <c r="H230" s="195">
        <v>4.6399999999999997</v>
      </c>
      <c r="I230" s="196"/>
      <c r="J230" s="14"/>
      <c r="K230" s="14"/>
      <c r="L230" s="192"/>
      <c r="M230" s="197"/>
      <c r="N230" s="198"/>
      <c r="O230" s="198"/>
      <c r="P230" s="198"/>
      <c r="Q230" s="198"/>
      <c r="R230" s="198"/>
      <c r="S230" s="198"/>
      <c r="T230" s="199"/>
      <c r="U230" s="14"/>
      <c r="V230" s="14"/>
      <c r="W230" s="14"/>
      <c r="X230" s="14"/>
      <c r="Y230" s="14"/>
      <c r="Z230" s="14"/>
      <c r="AA230" s="14"/>
      <c r="AB230" s="14"/>
      <c r="AC230" s="14"/>
      <c r="AD230" s="14"/>
      <c r="AE230" s="14"/>
      <c r="AT230" s="193" t="s">
        <v>144</v>
      </c>
      <c r="AU230" s="193" t="s">
        <v>79</v>
      </c>
      <c r="AV230" s="14" t="s">
        <v>79</v>
      </c>
      <c r="AW230" s="14" t="s">
        <v>33</v>
      </c>
      <c r="AX230" s="14" t="s">
        <v>71</v>
      </c>
      <c r="AY230" s="193" t="s">
        <v>129</v>
      </c>
    </row>
    <row r="231" s="13" customFormat="1">
      <c r="A231" s="13"/>
      <c r="B231" s="184"/>
      <c r="C231" s="13"/>
      <c r="D231" s="185" t="s">
        <v>144</v>
      </c>
      <c r="E231" s="186" t="s">
        <v>3</v>
      </c>
      <c r="F231" s="187" t="s">
        <v>355</v>
      </c>
      <c r="G231" s="13"/>
      <c r="H231" s="186" t="s">
        <v>3</v>
      </c>
      <c r="I231" s="188"/>
      <c r="J231" s="13"/>
      <c r="K231" s="13"/>
      <c r="L231" s="184"/>
      <c r="M231" s="189"/>
      <c r="N231" s="190"/>
      <c r="O231" s="190"/>
      <c r="P231" s="190"/>
      <c r="Q231" s="190"/>
      <c r="R231" s="190"/>
      <c r="S231" s="190"/>
      <c r="T231" s="191"/>
      <c r="U231" s="13"/>
      <c r="V231" s="13"/>
      <c r="W231" s="13"/>
      <c r="X231" s="13"/>
      <c r="Y231" s="13"/>
      <c r="Z231" s="13"/>
      <c r="AA231" s="13"/>
      <c r="AB231" s="13"/>
      <c r="AC231" s="13"/>
      <c r="AD231" s="13"/>
      <c r="AE231" s="13"/>
      <c r="AT231" s="186" t="s">
        <v>144</v>
      </c>
      <c r="AU231" s="186" t="s">
        <v>79</v>
      </c>
      <c r="AV231" s="13" t="s">
        <v>15</v>
      </c>
      <c r="AW231" s="13" t="s">
        <v>33</v>
      </c>
      <c r="AX231" s="13" t="s">
        <v>71</v>
      </c>
      <c r="AY231" s="186" t="s">
        <v>129</v>
      </c>
    </row>
    <row r="232" s="14" customFormat="1">
      <c r="A232" s="14"/>
      <c r="B232" s="192"/>
      <c r="C232" s="14"/>
      <c r="D232" s="185" t="s">
        <v>144</v>
      </c>
      <c r="E232" s="193" t="s">
        <v>3</v>
      </c>
      <c r="F232" s="194" t="s">
        <v>874</v>
      </c>
      <c r="G232" s="14"/>
      <c r="H232" s="195">
        <v>2.2000000000000002</v>
      </c>
      <c r="I232" s="196"/>
      <c r="J232" s="14"/>
      <c r="K232" s="14"/>
      <c r="L232" s="192"/>
      <c r="M232" s="197"/>
      <c r="N232" s="198"/>
      <c r="O232" s="198"/>
      <c r="P232" s="198"/>
      <c r="Q232" s="198"/>
      <c r="R232" s="198"/>
      <c r="S232" s="198"/>
      <c r="T232" s="199"/>
      <c r="U232" s="14"/>
      <c r="V232" s="14"/>
      <c r="W232" s="14"/>
      <c r="X232" s="14"/>
      <c r="Y232" s="14"/>
      <c r="Z232" s="14"/>
      <c r="AA232" s="14"/>
      <c r="AB232" s="14"/>
      <c r="AC232" s="14"/>
      <c r="AD232" s="14"/>
      <c r="AE232" s="14"/>
      <c r="AT232" s="193" t="s">
        <v>144</v>
      </c>
      <c r="AU232" s="193" t="s">
        <v>79</v>
      </c>
      <c r="AV232" s="14" t="s">
        <v>79</v>
      </c>
      <c r="AW232" s="14" t="s">
        <v>33</v>
      </c>
      <c r="AX232" s="14" t="s">
        <v>71</v>
      </c>
      <c r="AY232" s="193" t="s">
        <v>129</v>
      </c>
    </row>
    <row r="233" s="13" customFormat="1">
      <c r="A233" s="13"/>
      <c r="B233" s="184"/>
      <c r="C233" s="13"/>
      <c r="D233" s="185" t="s">
        <v>144</v>
      </c>
      <c r="E233" s="186" t="s">
        <v>3</v>
      </c>
      <c r="F233" s="187" t="s">
        <v>357</v>
      </c>
      <c r="G233" s="13"/>
      <c r="H233" s="186" t="s">
        <v>3</v>
      </c>
      <c r="I233" s="188"/>
      <c r="J233" s="13"/>
      <c r="K233" s="13"/>
      <c r="L233" s="184"/>
      <c r="M233" s="189"/>
      <c r="N233" s="190"/>
      <c r="O233" s="190"/>
      <c r="P233" s="190"/>
      <c r="Q233" s="190"/>
      <c r="R233" s="190"/>
      <c r="S233" s="190"/>
      <c r="T233" s="191"/>
      <c r="U233" s="13"/>
      <c r="V233" s="13"/>
      <c r="W233" s="13"/>
      <c r="X233" s="13"/>
      <c r="Y233" s="13"/>
      <c r="Z233" s="13"/>
      <c r="AA233" s="13"/>
      <c r="AB233" s="13"/>
      <c r="AC233" s="13"/>
      <c r="AD233" s="13"/>
      <c r="AE233" s="13"/>
      <c r="AT233" s="186" t="s">
        <v>144</v>
      </c>
      <c r="AU233" s="186" t="s">
        <v>79</v>
      </c>
      <c r="AV233" s="13" t="s">
        <v>15</v>
      </c>
      <c r="AW233" s="13" t="s">
        <v>33</v>
      </c>
      <c r="AX233" s="13" t="s">
        <v>71</v>
      </c>
      <c r="AY233" s="186" t="s">
        <v>129</v>
      </c>
    </row>
    <row r="234" s="14" customFormat="1">
      <c r="A234" s="14"/>
      <c r="B234" s="192"/>
      <c r="C234" s="14"/>
      <c r="D234" s="185" t="s">
        <v>144</v>
      </c>
      <c r="E234" s="193" t="s">
        <v>3</v>
      </c>
      <c r="F234" s="194" t="s">
        <v>875</v>
      </c>
      <c r="G234" s="14"/>
      <c r="H234" s="195">
        <v>3.23</v>
      </c>
      <c r="I234" s="196"/>
      <c r="J234" s="14"/>
      <c r="K234" s="14"/>
      <c r="L234" s="192"/>
      <c r="M234" s="197"/>
      <c r="N234" s="198"/>
      <c r="O234" s="198"/>
      <c r="P234" s="198"/>
      <c r="Q234" s="198"/>
      <c r="R234" s="198"/>
      <c r="S234" s="198"/>
      <c r="T234" s="199"/>
      <c r="U234" s="14"/>
      <c r="V234" s="14"/>
      <c r="W234" s="14"/>
      <c r="X234" s="14"/>
      <c r="Y234" s="14"/>
      <c r="Z234" s="14"/>
      <c r="AA234" s="14"/>
      <c r="AB234" s="14"/>
      <c r="AC234" s="14"/>
      <c r="AD234" s="14"/>
      <c r="AE234" s="14"/>
      <c r="AT234" s="193" t="s">
        <v>144</v>
      </c>
      <c r="AU234" s="193" t="s">
        <v>79</v>
      </c>
      <c r="AV234" s="14" t="s">
        <v>79</v>
      </c>
      <c r="AW234" s="14" t="s">
        <v>33</v>
      </c>
      <c r="AX234" s="14" t="s">
        <v>71</v>
      </c>
      <c r="AY234" s="193" t="s">
        <v>129</v>
      </c>
    </row>
    <row r="235" s="15" customFormat="1">
      <c r="A235" s="15"/>
      <c r="B235" s="210"/>
      <c r="C235" s="15"/>
      <c r="D235" s="185" t="s">
        <v>144</v>
      </c>
      <c r="E235" s="211" t="s">
        <v>3</v>
      </c>
      <c r="F235" s="212" t="s">
        <v>319</v>
      </c>
      <c r="G235" s="15"/>
      <c r="H235" s="213">
        <v>10.07</v>
      </c>
      <c r="I235" s="214"/>
      <c r="J235" s="15"/>
      <c r="K235" s="15"/>
      <c r="L235" s="210"/>
      <c r="M235" s="215"/>
      <c r="N235" s="216"/>
      <c r="O235" s="216"/>
      <c r="P235" s="216"/>
      <c r="Q235" s="216"/>
      <c r="R235" s="216"/>
      <c r="S235" s="216"/>
      <c r="T235" s="217"/>
      <c r="U235" s="15"/>
      <c r="V235" s="15"/>
      <c r="W235" s="15"/>
      <c r="X235" s="15"/>
      <c r="Y235" s="15"/>
      <c r="Z235" s="15"/>
      <c r="AA235" s="15"/>
      <c r="AB235" s="15"/>
      <c r="AC235" s="15"/>
      <c r="AD235" s="15"/>
      <c r="AE235" s="15"/>
      <c r="AT235" s="211" t="s">
        <v>144</v>
      </c>
      <c r="AU235" s="211" t="s">
        <v>79</v>
      </c>
      <c r="AV235" s="15" t="s">
        <v>85</v>
      </c>
      <c r="AW235" s="15" t="s">
        <v>33</v>
      </c>
      <c r="AX235" s="15" t="s">
        <v>15</v>
      </c>
      <c r="AY235" s="211" t="s">
        <v>129</v>
      </c>
    </row>
    <row r="236" s="2" customFormat="1" ht="21.75" customHeight="1">
      <c r="A236" s="39"/>
      <c r="B236" s="165"/>
      <c r="C236" s="166" t="s">
        <v>343</v>
      </c>
      <c r="D236" s="166" t="s">
        <v>132</v>
      </c>
      <c r="E236" s="167" t="s">
        <v>417</v>
      </c>
      <c r="F236" s="168" t="s">
        <v>418</v>
      </c>
      <c r="G236" s="169" t="s">
        <v>135</v>
      </c>
      <c r="H236" s="170">
        <v>30.640000000000001</v>
      </c>
      <c r="I236" s="171"/>
      <c r="J236" s="172">
        <f>ROUND(I236*H236,2)</f>
        <v>0</v>
      </c>
      <c r="K236" s="168" t="s">
        <v>3</v>
      </c>
      <c r="L236" s="40"/>
      <c r="M236" s="173" t="s">
        <v>3</v>
      </c>
      <c r="N236" s="174" t="s">
        <v>43</v>
      </c>
      <c r="O236" s="73"/>
      <c r="P236" s="175">
        <f>O236*H236</f>
        <v>0</v>
      </c>
      <c r="Q236" s="175">
        <v>0</v>
      </c>
      <c r="R236" s="175">
        <f>Q236*H236</f>
        <v>0</v>
      </c>
      <c r="S236" s="175">
        <v>0</v>
      </c>
      <c r="T236" s="176">
        <f>S236*H236</f>
        <v>0</v>
      </c>
      <c r="U236" s="39"/>
      <c r="V236" s="39"/>
      <c r="W236" s="39"/>
      <c r="X236" s="39"/>
      <c r="Y236" s="39"/>
      <c r="Z236" s="39"/>
      <c r="AA236" s="39"/>
      <c r="AB236" s="39"/>
      <c r="AC236" s="39"/>
      <c r="AD236" s="39"/>
      <c r="AE236" s="39"/>
      <c r="AR236" s="177" t="s">
        <v>219</v>
      </c>
      <c r="AT236" s="177" t="s">
        <v>132</v>
      </c>
      <c r="AU236" s="177" t="s">
        <v>79</v>
      </c>
      <c r="AY236" s="20" t="s">
        <v>129</v>
      </c>
      <c r="BE236" s="178">
        <f>IF(N236="základní",J236,0)</f>
        <v>0</v>
      </c>
      <c r="BF236" s="178">
        <f>IF(N236="snížená",J236,0)</f>
        <v>0</v>
      </c>
      <c r="BG236" s="178">
        <f>IF(N236="zákl. přenesená",J236,0)</f>
        <v>0</v>
      </c>
      <c r="BH236" s="178">
        <f>IF(N236="sníž. přenesená",J236,0)</f>
        <v>0</v>
      </c>
      <c r="BI236" s="178">
        <f>IF(N236="nulová",J236,0)</f>
        <v>0</v>
      </c>
      <c r="BJ236" s="20" t="s">
        <v>79</v>
      </c>
      <c r="BK236" s="178">
        <f>ROUND(I236*H236,2)</f>
        <v>0</v>
      </c>
      <c r="BL236" s="20" t="s">
        <v>219</v>
      </c>
      <c r="BM236" s="177" t="s">
        <v>876</v>
      </c>
    </row>
    <row r="237" s="13" customFormat="1">
      <c r="A237" s="13"/>
      <c r="B237" s="184"/>
      <c r="C237" s="13"/>
      <c r="D237" s="185" t="s">
        <v>144</v>
      </c>
      <c r="E237" s="186" t="s">
        <v>3</v>
      </c>
      <c r="F237" s="187" t="s">
        <v>849</v>
      </c>
      <c r="G237" s="13"/>
      <c r="H237" s="186" t="s">
        <v>3</v>
      </c>
      <c r="I237" s="188"/>
      <c r="J237" s="13"/>
      <c r="K237" s="13"/>
      <c r="L237" s="184"/>
      <c r="M237" s="189"/>
      <c r="N237" s="190"/>
      <c r="O237" s="190"/>
      <c r="P237" s="190"/>
      <c r="Q237" s="190"/>
      <c r="R237" s="190"/>
      <c r="S237" s="190"/>
      <c r="T237" s="191"/>
      <c r="U237" s="13"/>
      <c r="V237" s="13"/>
      <c r="W237" s="13"/>
      <c r="X237" s="13"/>
      <c r="Y237" s="13"/>
      <c r="Z237" s="13"/>
      <c r="AA237" s="13"/>
      <c r="AB237" s="13"/>
      <c r="AC237" s="13"/>
      <c r="AD237" s="13"/>
      <c r="AE237" s="13"/>
      <c r="AT237" s="186" t="s">
        <v>144</v>
      </c>
      <c r="AU237" s="186" t="s">
        <v>79</v>
      </c>
      <c r="AV237" s="13" t="s">
        <v>15</v>
      </c>
      <c r="AW237" s="13" t="s">
        <v>33</v>
      </c>
      <c r="AX237" s="13" t="s">
        <v>71</v>
      </c>
      <c r="AY237" s="186" t="s">
        <v>129</v>
      </c>
    </row>
    <row r="238" s="14" customFormat="1">
      <c r="A238" s="14"/>
      <c r="B238" s="192"/>
      <c r="C238" s="14"/>
      <c r="D238" s="185" t="s">
        <v>144</v>
      </c>
      <c r="E238" s="193" t="s">
        <v>3</v>
      </c>
      <c r="F238" s="194" t="s">
        <v>850</v>
      </c>
      <c r="G238" s="14"/>
      <c r="H238" s="195">
        <v>22</v>
      </c>
      <c r="I238" s="196"/>
      <c r="J238" s="14"/>
      <c r="K238" s="14"/>
      <c r="L238" s="192"/>
      <c r="M238" s="197"/>
      <c r="N238" s="198"/>
      <c r="O238" s="198"/>
      <c r="P238" s="198"/>
      <c r="Q238" s="198"/>
      <c r="R238" s="198"/>
      <c r="S238" s="198"/>
      <c r="T238" s="199"/>
      <c r="U238" s="14"/>
      <c r="V238" s="14"/>
      <c r="W238" s="14"/>
      <c r="X238" s="14"/>
      <c r="Y238" s="14"/>
      <c r="Z238" s="14"/>
      <c r="AA238" s="14"/>
      <c r="AB238" s="14"/>
      <c r="AC238" s="14"/>
      <c r="AD238" s="14"/>
      <c r="AE238" s="14"/>
      <c r="AT238" s="193" t="s">
        <v>144</v>
      </c>
      <c r="AU238" s="193" t="s">
        <v>79</v>
      </c>
      <c r="AV238" s="14" t="s">
        <v>79</v>
      </c>
      <c r="AW238" s="14" t="s">
        <v>33</v>
      </c>
      <c r="AX238" s="14" t="s">
        <v>71</v>
      </c>
      <c r="AY238" s="193" t="s">
        <v>129</v>
      </c>
    </row>
    <row r="239" s="13" customFormat="1">
      <c r="A239" s="13"/>
      <c r="B239" s="184"/>
      <c r="C239" s="13"/>
      <c r="D239" s="185" t="s">
        <v>144</v>
      </c>
      <c r="E239" s="186" t="s">
        <v>3</v>
      </c>
      <c r="F239" s="187" t="s">
        <v>145</v>
      </c>
      <c r="G239" s="13"/>
      <c r="H239" s="186" t="s">
        <v>3</v>
      </c>
      <c r="I239" s="188"/>
      <c r="J239" s="13"/>
      <c r="K239" s="13"/>
      <c r="L239" s="184"/>
      <c r="M239" s="189"/>
      <c r="N239" s="190"/>
      <c r="O239" s="190"/>
      <c r="P239" s="190"/>
      <c r="Q239" s="190"/>
      <c r="R239" s="190"/>
      <c r="S239" s="190"/>
      <c r="T239" s="191"/>
      <c r="U239" s="13"/>
      <c r="V239" s="13"/>
      <c r="W239" s="13"/>
      <c r="X239" s="13"/>
      <c r="Y239" s="13"/>
      <c r="Z239" s="13"/>
      <c r="AA239" s="13"/>
      <c r="AB239" s="13"/>
      <c r="AC239" s="13"/>
      <c r="AD239" s="13"/>
      <c r="AE239" s="13"/>
      <c r="AT239" s="186" t="s">
        <v>144</v>
      </c>
      <c r="AU239" s="186" t="s">
        <v>79</v>
      </c>
      <c r="AV239" s="13" t="s">
        <v>15</v>
      </c>
      <c r="AW239" s="13" t="s">
        <v>33</v>
      </c>
      <c r="AX239" s="13" t="s">
        <v>71</v>
      </c>
      <c r="AY239" s="186" t="s">
        <v>129</v>
      </c>
    </row>
    <row r="240" s="14" customFormat="1">
      <c r="A240" s="14"/>
      <c r="B240" s="192"/>
      <c r="C240" s="14"/>
      <c r="D240" s="185" t="s">
        <v>144</v>
      </c>
      <c r="E240" s="193" t="s">
        <v>3</v>
      </c>
      <c r="F240" s="194" t="s">
        <v>847</v>
      </c>
      <c r="G240" s="14"/>
      <c r="H240" s="195">
        <v>4.8600000000000003</v>
      </c>
      <c r="I240" s="196"/>
      <c r="J240" s="14"/>
      <c r="K240" s="14"/>
      <c r="L240" s="192"/>
      <c r="M240" s="197"/>
      <c r="N240" s="198"/>
      <c r="O240" s="198"/>
      <c r="P240" s="198"/>
      <c r="Q240" s="198"/>
      <c r="R240" s="198"/>
      <c r="S240" s="198"/>
      <c r="T240" s="199"/>
      <c r="U240" s="14"/>
      <c r="V240" s="14"/>
      <c r="W240" s="14"/>
      <c r="X240" s="14"/>
      <c r="Y240" s="14"/>
      <c r="Z240" s="14"/>
      <c r="AA240" s="14"/>
      <c r="AB240" s="14"/>
      <c r="AC240" s="14"/>
      <c r="AD240" s="14"/>
      <c r="AE240" s="14"/>
      <c r="AT240" s="193" t="s">
        <v>144</v>
      </c>
      <c r="AU240" s="193" t="s">
        <v>79</v>
      </c>
      <c r="AV240" s="14" t="s">
        <v>79</v>
      </c>
      <c r="AW240" s="14" t="s">
        <v>33</v>
      </c>
      <c r="AX240" s="14" t="s">
        <v>71</v>
      </c>
      <c r="AY240" s="193" t="s">
        <v>129</v>
      </c>
    </row>
    <row r="241" s="13" customFormat="1">
      <c r="A241" s="13"/>
      <c r="B241" s="184"/>
      <c r="C241" s="13"/>
      <c r="D241" s="185" t="s">
        <v>144</v>
      </c>
      <c r="E241" s="186" t="s">
        <v>3</v>
      </c>
      <c r="F241" s="187" t="s">
        <v>157</v>
      </c>
      <c r="G241" s="13"/>
      <c r="H241" s="186" t="s">
        <v>3</v>
      </c>
      <c r="I241" s="188"/>
      <c r="J241" s="13"/>
      <c r="K241" s="13"/>
      <c r="L241" s="184"/>
      <c r="M241" s="189"/>
      <c r="N241" s="190"/>
      <c r="O241" s="190"/>
      <c r="P241" s="190"/>
      <c r="Q241" s="190"/>
      <c r="R241" s="190"/>
      <c r="S241" s="190"/>
      <c r="T241" s="191"/>
      <c r="U241" s="13"/>
      <c r="V241" s="13"/>
      <c r="W241" s="13"/>
      <c r="X241" s="13"/>
      <c r="Y241" s="13"/>
      <c r="Z241" s="13"/>
      <c r="AA241" s="13"/>
      <c r="AB241" s="13"/>
      <c r="AC241" s="13"/>
      <c r="AD241" s="13"/>
      <c r="AE241" s="13"/>
      <c r="AT241" s="186" t="s">
        <v>144</v>
      </c>
      <c r="AU241" s="186" t="s">
        <v>79</v>
      </c>
      <c r="AV241" s="13" t="s">
        <v>15</v>
      </c>
      <c r="AW241" s="13" t="s">
        <v>33</v>
      </c>
      <c r="AX241" s="13" t="s">
        <v>71</v>
      </c>
      <c r="AY241" s="186" t="s">
        <v>129</v>
      </c>
    </row>
    <row r="242" s="14" customFormat="1">
      <c r="A242" s="14"/>
      <c r="B242" s="192"/>
      <c r="C242" s="14"/>
      <c r="D242" s="185" t="s">
        <v>144</v>
      </c>
      <c r="E242" s="193" t="s">
        <v>3</v>
      </c>
      <c r="F242" s="194" t="s">
        <v>848</v>
      </c>
      <c r="G242" s="14"/>
      <c r="H242" s="195">
        <v>3.7799999999999998</v>
      </c>
      <c r="I242" s="196"/>
      <c r="J242" s="14"/>
      <c r="K242" s="14"/>
      <c r="L242" s="192"/>
      <c r="M242" s="197"/>
      <c r="N242" s="198"/>
      <c r="O242" s="198"/>
      <c r="P242" s="198"/>
      <c r="Q242" s="198"/>
      <c r="R242" s="198"/>
      <c r="S242" s="198"/>
      <c r="T242" s="199"/>
      <c r="U242" s="14"/>
      <c r="V242" s="14"/>
      <c r="W242" s="14"/>
      <c r="X242" s="14"/>
      <c r="Y242" s="14"/>
      <c r="Z242" s="14"/>
      <c r="AA242" s="14"/>
      <c r="AB242" s="14"/>
      <c r="AC242" s="14"/>
      <c r="AD242" s="14"/>
      <c r="AE242" s="14"/>
      <c r="AT242" s="193" t="s">
        <v>144</v>
      </c>
      <c r="AU242" s="193" t="s">
        <v>79</v>
      </c>
      <c r="AV242" s="14" t="s">
        <v>79</v>
      </c>
      <c r="AW242" s="14" t="s">
        <v>33</v>
      </c>
      <c r="AX242" s="14" t="s">
        <v>71</v>
      </c>
      <c r="AY242" s="193" t="s">
        <v>129</v>
      </c>
    </row>
    <row r="243" s="15" customFormat="1">
      <c r="A243" s="15"/>
      <c r="B243" s="210"/>
      <c r="C243" s="15"/>
      <c r="D243" s="185" t="s">
        <v>144</v>
      </c>
      <c r="E243" s="211" t="s">
        <v>3</v>
      </c>
      <c r="F243" s="212" t="s">
        <v>319</v>
      </c>
      <c r="G243" s="15"/>
      <c r="H243" s="213">
        <v>30.640000000000001</v>
      </c>
      <c r="I243" s="214"/>
      <c r="J243" s="15"/>
      <c r="K243" s="15"/>
      <c r="L243" s="210"/>
      <c r="M243" s="215"/>
      <c r="N243" s="216"/>
      <c r="O243" s="216"/>
      <c r="P243" s="216"/>
      <c r="Q243" s="216"/>
      <c r="R243" s="216"/>
      <c r="S243" s="216"/>
      <c r="T243" s="217"/>
      <c r="U243" s="15"/>
      <c r="V243" s="15"/>
      <c r="W243" s="15"/>
      <c r="X243" s="15"/>
      <c r="Y243" s="15"/>
      <c r="Z243" s="15"/>
      <c r="AA243" s="15"/>
      <c r="AB243" s="15"/>
      <c r="AC243" s="15"/>
      <c r="AD243" s="15"/>
      <c r="AE243" s="15"/>
      <c r="AT243" s="211" t="s">
        <v>144</v>
      </c>
      <c r="AU243" s="211" t="s">
        <v>79</v>
      </c>
      <c r="AV243" s="15" t="s">
        <v>85</v>
      </c>
      <c r="AW243" s="15" t="s">
        <v>33</v>
      </c>
      <c r="AX243" s="15" t="s">
        <v>15</v>
      </c>
      <c r="AY243" s="211" t="s">
        <v>129</v>
      </c>
    </row>
    <row r="244" s="2" customFormat="1" ht="33" customHeight="1">
      <c r="A244" s="39"/>
      <c r="B244" s="165"/>
      <c r="C244" s="166" t="s">
        <v>348</v>
      </c>
      <c r="D244" s="166" t="s">
        <v>132</v>
      </c>
      <c r="E244" s="167" t="s">
        <v>421</v>
      </c>
      <c r="F244" s="168" t="s">
        <v>422</v>
      </c>
      <c r="G244" s="169" t="s">
        <v>135</v>
      </c>
      <c r="H244" s="170">
        <v>30.640000000000001</v>
      </c>
      <c r="I244" s="171"/>
      <c r="J244" s="172">
        <f>ROUND(I244*H244,2)</f>
        <v>0</v>
      </c>
      <c r="K244" s="168" t="s">
        <v>136</v>
      </c>
      <c r="L244" s="40"/>
      <c r="M244" s="173" t="s">
        <v>3</v>
      </c>
      <c r="N244" s="174" t="s">
        <v>43</v>
      </c>
      <c r="O244" s="73"/>
      <c r="P244" s="175">
        <f>O244*H244</f>
        <v>0</v>
      </c>
      <c r="Q244" s="175">
        <v>0</v>
      </c>
      <c r="R244" s="175">
        <f>Q244*H244</f>
        <v>0</v>
      </c>
      <c r="S244" s="175">
        <v>0</v>
      </c>
      <c r="T244" s="176">
        <f>S244*H244</f>
        <v>0</v>
      </c>
      <c r="U244" s="39"/>
      <c r="V244" s="39"/>
      <c r="W244" s="39"/>
      <c r="X244" s="39"/>
      <c r="Y244" s="39"/>
      <c r="Z244" s="39"/>
      <c r="AA244" s="39"/>
      <c r="AB244" s="39"/>
      <c r="AC244" s="39"/>
      <c r="AD244" s="39"/>
      <c r="AE244" s="39"/>
      <c r="AR244" s="177" t="s">
        <v>219</v>
      </c>
      <c r="AT244" s="177" t="s">
        <v>132</v>
      </c>
      <c r="AU244" s="177" t="s">
        <v>79</v>
      </c>
      <c r="AY244" s="20" t="s">
        <v>129</v>
      </c>
      <c r="BE244" s="178">
        <f>IF(N244="základní",J244,0)</f>
        <v>0</v>
      </c>
      <c r="BF244" s="178">
        <f>IF(N244="snížená",J244,0)</f>
        <v>0</v>
      </c>
      <c r="BG244" s="178">
        <f>IF(N244="zákl. přenesená",J244,0)</f>
        <v>0</v>
      </c>
      <c r="BH244" s="178">
        <f>IF(N244="sníž. přenesená",J244,0)</f>
        <v>0</v>
      </c>
      <c r="BI244" s="178">
        <f>IF(N244="nulová",J244,0)</f>
        <v>0</v>
      </c>
      <c r="BJ244" s="20" t="s">
        <v>79</v>
      </c>
      <c r="BK244" s="178">
        <f>ROUND(I244*H244,2)</f>
        <v>0</v>
      </c>
      <c r="BL244" s="20" t="s">
        <v>219</v>
      </c>
      <c r="BM244" s="177" t="s">
        <v>877</v>
      </c>
    </row>
    <row r="245" s="2" customFormat="1">
      <c r="A245" s="39"/>
      <c r="B245" s="40"/>
      <c r="C245" s="39"/>
      <c r="D245" s="179" t="s">
        <v>138</v>
      </c>
      <c r="E245" s="39"/>
      <c r="F245" s="180" t="s">
        <v>424</v>
      </c>
      <c r="G245" s="39"/>
      <c r="H245" s="39"/>
      <c r="I245" s="181"/>
      <c r="J245" s="39"/>
      <c r="K245" s="39"/>
      <c r="L245" s="40"/>
      <c r="M245" s="182"/>
      <c r="N245" s="183"/>
      <c r="O245" s="73"/>
      <c r="P245" s="73"/>
      <c r="Q245" s="73"/>
      <c r="R245" s="73"/>
      <c r="S245" s="73"/>
      <c r="T245" s="74"/>
      <c r="U245" s="39"/>
      <c r="V245" s="39"/>
      <c r="W245" s="39"/>
      <c r="X245" s="39"/>
      <c r="Y245" s="39"/>
      <c r="Z245" s="39"/>
      <c r="AA245" s="39"/>
      <c r="AB245" s="39"/>
      <c r="AC245" s="39"/>
      <c r="AD245" s="39"/>
      <c r="AE245" s="39"/>
      <c r="AT245" s="20" t="s">
        <v>138</v>
      </c>
      <c r="AU245" s="20" t="s">
        <v>79</v>
      </c>
    </row>
    <row r="246" s="13" customFormat="1">
      <c r="A246" s="13"/>
      <c r="B246" s="184"/>
      <c r="C246" s="13"/>
      <c r="D246" s="185" t="s">
        <v>144</v>
      </c>
      <c r="E246" s="186" t="s">
        <v>3</v>
      </c>
      <c r="F246" s="187" t="s">
        <v>849</v>
      </c>
      <c r="G246" s="13"/>
      <c r="H246" s="186" t="s">
        <v>3</v>
      </c>
      <c r="I246" s="188"/>
      <c r="J246" s="13"/>
      <c r="K246" s="13"/>
      <c r="L246" s="184"/>
      <c r="M246" s="189"/>
      <c r="N246" s="190"/>
      <c r="O246" s="190"/>
      <c r="P246" s="190"/>
      <c r="Q246" s="190"/>
      <c r="R246" s="190"/>
      <c r="S246" s="190"/>
      <c r="T246" s="191"/>
      <c r="U246" s="13"/>
      <c r="V246" s="13"/>
      <c r="W246" s="13"/>
      <c r="X246" s="13"/>
      <c r="Y246" s="13"/>
      <c r="Z246" s="13"/>
      <c r="AA246" s="13"/>
      <c r="AB246" s="13"/>
      <c r="AC246" s="13"/>
      <c r="AD246" s="13"/>
      <c r="AE246" s="13"/>
      <c r="AT246" s="186" t="s">
        <v>144</v>
      </c>
      <c r="AU246" s="186" t="s">
        <v>79</v>
      </c>
      <c r="AV246" s="13" t="s">
        <v>15</v>
      </c>
      <c r="AW246" s="13" t="s">
        <v>33</v>
      </c>
      <c r="AX246" s="13" t="s">
        <v>71</v>
      </c>
      <c r="AY246" s="186" t="s">
        <v>129</v>
      </c>
    </row>
    <row r="247" s="14" customFormat="1">
      <c r="A247" s="14"/>
      <c r="B247" s="192"/>
      <c r="C247" s="14"/>
      <c r="D247" s="185" t="s">
        <v>144</v>
      </c>
      <c r="E247" s="193" t="s">
        <v>3</v>
      </c>
      <c r="F247" s="194" t="s">
        <v>850</v>
      </c>
      <c r="G247" s="14"/>
      <c r="H247" s="195">
        <v>22</v>
      </c>
      <c r="I247" s="196"/>
      <c r="J247" s="14"/>
      <c r="K247" s="14"/>
      <c r="L247" s="192"/>
      <c r="M247" s="197"/>
      <c r="N247" s="198"/>
      <c r="O247" s="198"/>
      <c r="P247" s="198"/>
      <c r="Q247" s="198"/>
      <c r="R247" s="198"/>
      <c r="S247" s="198"/>
      <c r="T247" s="199"/>
      <c r="U247" s="14"/>
      <c r="V247" s="14"/>
      <c r="W247" s="14"/>
      <c r="X247" s="14"/>
      <c r="Y247" s="14"/>
      <c r="Z247" s="14"/>
      <c r="AA247" s="14"/>
      <c r="AB247" s="14"/>
      <c r="AC247" s="14"/>
      <c r="AD247" s="14"/>
      <c r="AE247" s="14"/>
      <c r="AT247" s="193" t="s">
        <v>144</v>
      </c>
      <c r="AU247" s="193" t="s">
        <v>79</v>
      </c>
      <c r="AV247" s="14" t="s">
        <v>79</v>
      </c>
      <c r="AW247" s="14" t="s">
        <v>33</v>
      </c>
      <c r="AX247" s="14" t="s">
        <v>71</v>
      </c>
      <c r="AY247" s="193" t="s">
        <v>129</v>
      </c>
    </row>
    <row r="248" s="13" customFormat="1">
      <c r="A248" s="13"/>
      <c r="B248" s="184"/>
      <c r="C248" s="13"/>
      <c r="D248" s="185" t="s">
        <v>144</v>
      </c>
      <c r="E248" s="186" t="s">
        <v>3</v>
      </c>
      <c r="F248" s="187" t="s">
        <v>145</v>
      </c>
      <c r="G248" s="13"/>
      <c r="H248" s="186" t="s">
        <v>3</v>
      </c>
      <c r="I248" s="188"/>
      <c r="J248" s="13"/>
      <c r="K248" s="13"/>
      <c r="L248" s="184"/>
      <c r="M248" s="189"/>
      <c r="N248" s="190"/>
      <c r="O248" s="190"/>
      <c r="P248" s="190"/>
      <c r="Q248" s="190"/>
      <c r="R248" s="190"/>
      <c r="S248" s="190"/>
      <c r="T248" s="191"/>
      <c r="U248" s="13"/>
      <c r="V248" s="13"/>
      <c r="W248" s="13"/>
      <c r="X248" s="13"/>
      <c r="Y248" s="13"/>
      <c r="Z248" s="13"/>
      <c r="AA248" s="13"/>
      <c r="AB248" s="13"/>
      <c r="AC248" s="13"/>
      <c r="AD248" s="13"/>
      <c r="AE248" s="13"/>
      <c r="AT248" s="186" t="s">
        <v>144</v>
      </c>
      <c r="AU248" s="186" t="s">
        <v>79</v>
      </c>
      <c r="AV248" s="13" t="s">
        <v>15</v>
      </c>
      <c r="AW248" s="13" t="s">
        <v>33</v>
      </c>
      <c r="AX248" s="13" t="s">
        <v>71</v>
      </c>
      <c r="AY248" s="186" t="s">
        <v>129</v>
      </c>
    </row>
    <row r="249" s="14" customFormat="1">
      <c r="A249" s="14"/>
      <c r="B249" s="192"/>
      <c r="C249" s="14"/>
      <c r="D249" s="185" t="s">
        <v>144</v>
      </c>
      <c r="E249" s="193" t="s">
        <v>3</v>
      </c>
      <c r="F249" s="194" t="s">
        <v>847</v>
      </c>
      <c r="G249" s="14"/>
      <c r="H249" s="195">
        <v>4.8600000000000003</v>
      </c>
      <c r="I249" s="196"/>
      <c r="J249" s="14"/>
      <c r="K249" s="14"/>
      <c r="L249" s="192"/>
      <c r="M249" s="197"/>
      <c r="N249" s="198"/>
      <c r="O249" s="198"/>
      <c r="P249" s="198"/>
      <c r="Q249" s="198"/>
      <c r="R249" s="198"/>
      <c r="S249" s="198"/>
      <c r="T249" s="199"/>
      <c r="U249" s="14"/>
      <c r="V249" s="14"/>
      <c r="W249" s="14"/>
      <c r="X249" s="14"/>
      <c r="Y249" s="14"/>
      <c r="Z249" s="14"/>
      <c r="AA249" s="14"/>
      <c r="AB249" s="14"/>
      <c r="AC249" s="14"/>
      <c r="AD249" s="14"/>
      <c r="AE249" s="14"/>
      <c r="AT249" s="193" t="s">
        <v>144</v>
      </c>
      <c r="AU249" s="193" t="s">
        <v>79</v>
      </c>
      <c r="AV249" s="14" t="s">
        <v>79</v>
      </c>
      <c r="AW249" s="14" t="s">
        <v>33</v>
      </c>
      <c r="AX249" s="14" t="s">
        <v>71</v>
      </c>
      <c r="AY249" s="193" t="s">
        <v>129</v>
      </c>
    </row>
    <row r="250" s="13" customFormat="1">
      <c r="A250" s="13"/>
      <c r="B250" s="184"/>
      <c r="C250" s="13"/>
      <c r="D250" s="185" t="s">
        <v>144</v>
      </c>
      <c r="E250" s="186" t="s">
        <v>3</v>
      </c>
      <c r="F250" s="187" t="s">
        <v>157</v>
      </c>
      <c r="G250" s="13"/>
      <c r="H250" s="186" t="s">
        <v>3</v>
      </c>
      <c r="I250" s="188"/>
      <c r="J250" s="13"/>
      <c r="K250" s="13"/>
      <c r="L250" s="184"/>
      <c r="M250" s="189"/>
      <c r="N250" s="190"/>
      <c r="O250" s="190"/>
      <c r="P250" s="190"/>
      <c r="Q250" s="190"/>
      <c r="R250" s="190"/>
      <c r="S250" s="190"/>
      <c r="T250" s="191"/>
      <c r="U250" s="13"/>
      <c r="V250" s="13"/>
      <c r="W250" s="13"/>
      <c r="X250" s="13"/>
      <c r="Y250" s="13"/>
      <c r="Z250" s="13"/>
      <c r="AA250" s="13"/>
      <c r="AB250" s="13"/>
      <c r="AC250" s="13"/>
      <c r="AD250" s="13"/>
      <c r="AE250" s="13"/>
      <c r="AT250" s="186" t="s">
        <v>144</v>
      </c>
      <c r="AU250" s="186" t="s">
        <v>79</v>
      </c>
      <c r="AV250" s="13" t="s">
        <v>15</v>
      </c>
      <c r="AW250" s="13" t="s">
        <v>33</v>
      </c>
      <c r="AX250" s="13" t="s">
        <v>71</v>
      </c>
      <c r="AY250" s="186" t="s">
        <v>129</v>
      </c>
    </row>
    <row r="251" s="14" customFormat="1">
      <c r="A251" s="14"/>
      <c r="B251" s="192"/>
      <c r="C251" s="14"/>
      <c r="D251" s="185" t="s">
        <v>144</v>
      </c>
      <c r="E251" s="193" t="s">
        <v>3</v>
      </c>
      <c r="F251" s="194" t="s">
        <v>848</v>
      </c>
      <c r="G251" s="14"/>
      <c r="H251" s="195">
        <v>3.7799999999999998</v>
      </c>
      <c r="I251" s="196"/>
      <c r="J251" s="14"/>
      <c r="K251" s="14"/>
      <c r="L251" s="192"/>
      <c r="M251" s="197"/>
      <c r="N251" s="198"/>
      <c r="O251" s="198"/>
      <c r="P251" s="198"/>
      <c r="Q251" s="198"/>
      <c r="R251" s="198"/>
      <c r="S251" s="198"/>
      <c r="T251" s="199"/>
      <c r="U251" s="14"/>
      <c r="V251" s="14"/>
      <c r="W251" s="14"/>
      <c r="X251" s="14"/>
      <c r="Y251" s="14"/>
      <c r="Z251" s="14"/>
      <c r="AA251" s="14"/>
      <c r="AB251" s="14"/>
      <c r="AC251" s="14"/>
      <c r="AD251" s="14"/>
      <c r="AE251" s="14"/>
      <c r="AT251" s="193" t="s">
        <v>144</v>
      </c>
      <c r="AU251" s="193" t="s">
        <v>79</v>
      </c>
      <c r="AV251" s="14" t="s">
        <v>79</v>
      </c>
      <c r="AW251" s="14" t="s">
        <v>33</v>
      </c>
      <c r="AX251" s="14" t="s">
        <v>71</v>
      </c>
      <c r="AY251" s="193" t="s">
        <v>129</v>
      </c>
    </row>
    <row r="252" s="15" customFormat="1">
      <c r="A252" s="15"/>
      <c r="B252" s="210"/>
      <c r="C252" s="15"/>
      <c r="D252" s="185" t="s">
        <v>144</v>
      </c>
      <c r="E252" s="211" t="s">
        <v>3</v>
      </c>
      <c r="F252" s="212" t="s">
        <v>319</v>
      </c>
      <c r="G252" s="15"/>
      <c r="H252" s="213">
        <v>30.640000000000001</v>
      </c>
      <c r="I252" s="214"/>
      <c r="J252" s="15"/>
      <c r="K252" s="15"/>
      <c r="L252" s="210"/>
      <c r="M252" s="215"/>
      <c r="N252" s="216"/>
      <c r="O252" s="216"/>
      <c r="P252" s="216"/>
      <c r="Q252" s="216"/>
      <c r="R252" s="216"/>
      <c r="S252" s="216"/>
      <c r="T252" s="217"/>
      <c r="U252" s="15"/>
      <c r="V252" s="15"/>
      <c r="W252" s="15"/>
      <c r="X252" s="15"/>
      <c r="Y252" s="15"/>
      <c r="Z252" s="15"/>
      <c r="AA252" s="15"/>
      <c r="AB252" s="15"/>
      <c r="AC252" s="15"/>
      <c r="AD252" s="15"/>
      <c r="AE252" s="15"/>
      <c r="AT252" s="211" t="s">
        <v>144</v>
      </c>
      <c r="AU252" s="211" t="s">
        <v>79</v>
      </c>
      <c r="AV252" s="15" t="s">
        <v>85</v>
      </c>
      <c r="AW252" s="15" t="s">
        <v>33</v>
      </c>
      <c r="AX252" s="15" t="s">
        <v>15</v>
      </c>
      <c r="AY252" s="211" t="s">
        <v>129</v>
      </c>
    </row>
    <row r="253" s="2" customFormat="1" ht="24.15" customHeight="1">
      <c r="A253" s="39"/>
      <c r="B253" s="165"/>
      <c r="C253" s="200" t="s">
        <v>367</v>
      </c>
      <c r="D253" s="200" t="s">
        <v>147</v>
      </c>
      <c r="E253" s="201" t="s">
        <v>426</v>
      </c>
      <c r="F253" s="202" t="s">
        <v>427</v>
      </c>
      <c r="G253" s="203" t="s">
        <v>135</v>
      </c>
      <c r="H253" s="204">
        <v>35.389000000000003</v>
      </c>
      <c r="I253" s="205"/>
      <c r="J253" s="206">
        <f>ROUND(I253*H253,2)</f>
        <v>0</v>
      </c>
      <c r="K253" s="202" t="s">
        <v>136</v>
      </c>
      <c r="L253" s="207"/>
      <c r="M253" s="208" t="s">
        <v>3</v>
      </c>
      <c r="N253" s="209" t="s">
        <v>43</v>
      </c>
      <c r="O253" s="73"/>
      <c r="P253" s="175">
        <f>O253*H253</f>
        <v>0</v>
      </c>
      <c r="Q253" s="175">
        <v>0.00029999999999999997</v>
      </c>
      <c r="R253" s="175">
        <f>Q253*H253</f>
        <v>0.0106167</v>
      </c>
      <c r="S253" s="175">
        <v>0</v>
      </c>
      <c r="T253" s="176">
        <f>S253*H253</f>
        <v>0</v>
      </c>
      <c r="U253" s="39"/>
      <c r="V253" s="39"/>
      <c r="W253" s="39"/>
      <c r="X253" s="39"/>
      <c r="Y253" s="39"/>
      <c r="Z253" s="39"/>
      <c r="AA253" s="39"/>
      <c r="AB253" s="39"/>
      <c r="AC253" s="39"/>
      <c r="AD253" s="39"/>
      <c r="AE253" s="39"/>
      <c r="AR253" s="177" t="s">
        <v>320</v>
      </c>
      <c r="AT253" s="177" t="s">
        <v>147</v>
      </c>
      <c r="AU253" s="177" t="s">
        <v>79</v>
      </c>
      <c r="AY253" s="20" t="s">
        <v>129</v>
      </c>
      <c r="BE253" s="178">
        <f>IF(N253="základní",J253,0)</f>
        <v>0</v>
      </c>
      <c r="BF253" s="178">
        <f>IF(N253="snížená",J253,0)</f>
        <v>0</v>
      </c>
      <c r="BG253" s="178">
        <f>IF(N253="zákl. přenesená",J253,0)</f>
        <v>0</v>
      </c>
      <c r="BH253" s="178">
        <f>IF(N253="sníž. přenesená",J253,0)</f>
        <v>0</v>
      </c>
      <c r="BI253" s="178">
        <f>IF(N253="nulová",J253,0)</f>
        <v>0</v>
      </c>
      <c r="BJ253" s="20" t="s">
        <v>79</v>
      </c>
      <c r="BK253" s="178">
        <f>ROUND(I253*H253,2)</f>
        <v>0</v>
      </c>
      <c r="BL253" s="20" t="s">
        <v>219</v>
      </c>
      <c r="BM253" s="177" t="s">
        <v>878</v>
      </c>
    </row>
    <row r="254" s="14" customFormat="1">
      <c r="A254" s="14"/>
      <c r="B254" s="192"/>
      <c r="C254" s="14"/>
      <c r="D254" s="185" t="s">
        <v>144</v>
      </c>
      <c r="E254" s="14"/>
      <c r="F254" s="194" t="s">
        <v>879</v>
      </c>
      <c r="G254" s="14"/>
      <c r="H254" s="195">
        <v>35.389000000000003</v>
      </c>
      <c r="I254" s="196"/>
      <c r="J254" s="14"/>
      <c r="K254" s="14"/>
      <c r="L254" s="192"/>
      <c r="M254" s="197"/>
      <c r="N254" s="198"/>
      <c r="O254" s="198"/>
      <c r="P254" s="198"/>
      <c r="Q254" s="198"/>
      <c r="R254" s="198"/>
      <c r="S254" s="198"/>
      <c r="T254" s="199"/>
      <c r="U254" s="14"/>
      <c r="V254" s="14"/>
      <c r="W254" s="14"/>
      <c r="X254" s="14"/>
      <c r="Y254" s="14"/>
      <c r="Z254" s="14"/>
      <c r="AA254" s="14"/>
      <c r="AB254" s="14"/>
      <c r="AC254" s="14"/>
      <c r="AD254" s="14"/>
      <c r="AE254" s="14"/>
      <c r="AT254" s="193" t="s">
        <v>144</v>
      </c>
      <c r="AU254" s="193" t="s">
        <v>79</v>
      </c>
      <c r="AV254" s="14" t="s">
        <v>79</v>
      </c>
      <c r="AW254" s="14" t="s">
        <v>4</v>
      </c>
      <c r="AX254" s="14" t="s">
        <v>15</v>
      </c>
      <c r="AY254" s="193" t="s">
        <v>129</v>
      </c>
    </row>
    <row r="255" s="2" customFormat="1" ht="33" customHeight="1">
      <c r="A255" s="39"/>
      <c r="B255" s="165"/>
      <c r="C255" s="166" t="s">
        <v>372</v>
      </c>
      <c r="D255" s="166" t="s">
        <v>132</v>
      </c>
      <c r="E255" s="167" t="s">
        <v>880</v>
      </c>
      <c r="F255" s="168" t="s">
        <v>881</v>
      </c>
      <c r="G255" s="169" t="s">
        <v>135</v>
      </c>
      <c r="H255" s="170">
        <v>22</v>
      </c>
      <c r="I255" s="171"/>
      <c r="J255" s="172">
        <f>ROUND(I255*H255,2)</f>
        <v>0</v>
      </c>
      <c r="K255" s="168" t="s">
        <v>136</v>
      </c>
      <c r="L255" s="40"/>
      <c r="M255" s="173" t="s">
        <v>3</v>
      </c>
      <c r="N255" s="174" t="s">
        <v>43</v>
      </c>
      <c r="O255" s="73"/>
      <c r="P255" s="175">
        <f>O255*H255</f>
        <v>0</v>
      </c>
      <c r="Q255" s="175">
        <v>0</v>
      </c>
      <c r="R255" s="175">
        <f>Q255*H255</f>
        <v>0</v>
      </c>
      <c r="S255" s="175">
        <v>0</v>
      </c>
      <c r="T255" s="176">
        <f>S255*H255</f>
        <v>0</v>
      </c>
      <c r="U255" s="39"/>
      <c r="V255" s="39"/>
      <c r="W255" s="39"/>
      <c r="X255" s="39"/>
      <c r="Y255" s="39"/>
      <c r="Z255" s="39"/>
      <c r="AA255" s="39"/>
      <c r="AB255" s="39"/>
      <c r="AC255" s="39"/>
      <c r="AD255" s="39"/>
      <c r="AE255" s="39"/>
      <c r="AR255" s="177" t="s">
        <v>219</v>
      </c>
      <c r="AT255" s="177" t="s">
        <v>132</v>
      </c>
      <c r="AU255" s="177" t="s">
        <v>79</v>
      </c>
      <c r="AY255" s="20" t="s">
        <v>129</v>
      </c>
      <c r="BE255" s="178">
        <f>IF(N255="základní",J255,0)</f>
        <v>0</v>
      </c>
      <c r="BF255" s="178">
        <f>IF(N255="snížená",J255,0)</f>
        <v>0</v>
      </c>
      <c r="BG255" s="178">
        <f>IF(N255="zákl. přenesená",J255,0)</f>
        <v>0</v>
      </c>
      <c r="BH255" s="178">
        <f>IF(N255="sníž. přenesená",J255,0)</f>
        <v>0</v>
      </c>
      <c r="BI255" s="178">
        <f>IF(N255="nulová",J255,0)</f>
        <v>0</v>
      </c>
      <c r="BJ255" s="20" t="s">
        <v>79</v>
      </c>
      <c r="BK255" s="178">
        <f>ROUND(I255*H255,2)</f>
        <v>0</v>
      </c>
      <c r="BL255" s="20" t="s">
        <v>219</v>
      </c>
      <c r="BM255" s="177" t="s">
        <v>882</v>
      </c>
    </row>
    <row r="256" s="2" customFormat="1">
      <c r="A256" s="39"/>
      <c r="B256" s="40"/>
      <c r="C256" s="39"/>
      <c r="D256" s="179" t="s">
        <v>138</v>
      </c>
      <c r="E256" s="39"/>
      <c r="F256" s="180" t="s">
        <v>883</v>
      </c>
      <c r="G256" s="39"/>
      <c r="H256" s="39"/>
      <c r="I256" s="181"/>
      <c r="J256" s="39"/>
      <c r="K256" s="39"/>
      <c r="L256" s="40"/>
      <c r="M256" s="182"/>
      <c r="N256" s="183"/>
      <c r="O256" s="73"/>
      <c r="P256" s="73"/>
      <c r="Q256" s="73"/>
      <c r="R256" s="73"/>
      <c r="S256" s="73"/>
      <c r="T256" s="74"/>
      <c r="U256" s="39"/>
      <c r="V256" s="39"/>
      <c r="W256" s="39"/>
      <c r="X256" s="39"/>
      <c r="Y256" s="39"/>
      <c r="Z256" s="39"/>
      <c r="AA256" s="39"/>
      <c r="AB256" s="39"/>
      <c r="AC256" s="39"/>
      <c r="AD256" s="39"/>
      <c r="AE256" s="39"/>
      <c r="AT256" s="20" t="s">
        <v>138</v>
      </c>
      <c r="AU256" s="20" t="s">
        <v>79</v>
      </c>
    </row>
    <row r="257" s="13" customFormat="1">
      <c r="A257" s="13"/>
      <c r="B257" s="184"/>
      <c r="C257" s="13"/>
      <c r="D257" s="185" t="s">
        <v>144</v>
      </c>
      <c r="E257" s="186" t="s">
        <v>3</v>
      </c>
      <c r="F257" s="187" t="s">
        <v>849</v>
      </c>
      <c r="G257" s="13"/>
      <c r="H257" s="186" t="s">
        <v>3</v>
      </c>
      <c r="I257" s="188"/>
      <c r="J257" s="13"/>
      <c r="K257" s="13"/>
      <c r="L257" s="184"/>
      <c r="M257" s="189"/>
      <c r="N257" s="190"/>
      <c r="O257" s="190"/>
      <c r="P257" s="190"/>
      <c r="Q257" s="190"/>
      <c r="R257" s="190"/>
      <c r="S257" s="190"/>
      <c r="T257" s="191"/>
      <c r="U257" s="13"/>
      <c r="V257" s="13"/>
      <c r="W257" s="13"/>
      <c r="X257" s="13"/>
      <c r="Y257" s="13"/>
      <c r="Z257" s="13"/>
      <c r="AA257" s="13"/>
      <c r="AB257" s="13"/>
      <c r="AC257" s="13"/>
      <c r="AD257" s="13"/>
      <c r="AE257" s="13"/>
      <c r="AT257" s="186" t="s">
        <v>144</v>
      </c>
      <c r="AU257" s="186" t="s">
        <v>79</v>
      </c>
      <c r="AV257" s="13" t="s">
        <v>15</v>
      </c>
      <c r="AW257" s="13" t="s">
        <v>33</v>
      </c>
      <c r="AX257" s="13" t="s">
        <v>71</v>
      </c>
      <c r="AY257" s="186" t="s">
        <v>129</v>
      </c>
    </row>
    <row r="258" s="14" customFormat="1">
      <c r="A258" s="14"/>
      <c r="B258" s="192"/>
      <c r="C258" s="14"/>
      <c r="D258" s="185" t="s">
        <v>144</v>
      </c>
      <c r="E258" s="193" t="s">
        <v>3</v>
      </c>
      <c r="F258" s="194" t="s">
        <v>850</v>
      </c>
      <c r="G258" s="14"/>
      <c r="H258" s="195">
        <v>22</v>
      </c>
      <c r="I258" s="196"/>
      <c r="J258" s="14"/>
      <c r="K258" s="14"/>
      <c r="L258" s="192"/>
      <c r="M258" s="197"/>
      <c r="N258" s="198"/>
      <c r="O258" s="198"/>
      <c r="P258" s="198"/>
      <c r="Q258" s="198"/>
      <c r="R258" s="198"/>
      <c r="S258" s="198"/>
      <c r="T258" s="199"/>
      <c r="U258" s="14"/>
      <c r="V258" s="14"/>
      <c r="W258" s="14"/>
      <c r="X258" s="14"/>
      <c r="Y258" s="14"/>
      <c r="Z258" s="14"/>
      <c r="AA258" s="14"/>
      <c r="AB258" s="14"/>
      <c r="AC258" s="14"/>
      <c r="AD258" s="14"/>
      <c r="AE258" s="14"/>
      <c r="AT258" s="193" t="s">
        <v>144</v>
      </c>
      <c r="AU258" s="193" t="s">
        <v>79</v>
      </c>
      <c r="AV258" s="14" t="s">
        <v>79</v>
      </c>
      <c r="AW258" s="14" t="s">
        <v>33</v>
      </c>
      <c r="AX258" s="14" t="s">
        <v>15</v>
      </c>
      <c r="AY258" s="193" t="s">
        <v>129</v>
      </c>
    </row>
    <row r="259" s="2" customFormat="1" ht="24.15" customHeight="1">
      <c r="A259" s="39"/>
      <c r="B259" s="165"/>
      <c r="C259" s="200" t="s">
        <v>376</v>
      </c>
      <c r="D259" s="200" t="s">
        <v>147</v>
      </c>
      <c r="E259" s="201" t="s">
        <v>426</v>
      </c>
      <c r="F259" s="202" t="s">
        <v>427</v>
      </c>
      <c r="G259" s="203" t="s">
        <v>135</v>
      </c>
      <c r="H259" s="204">
        <v>25.41</v>
      </c>
      <c r="I259" s="205"/>
      <c r="J259" s="206">
        <f>ROUND(I259*H259,2)</f>
        <v>0</v>
      </c>
      <c r="K259" s="202" t="s">
        <v>136</v>
      </c>
      <c r="L259" s="207"/>
      <c r="M259" s="208" t="s">
        <v>3</v>
      </c>
      <c r="N259" s="209" t="s">
        <v>43</v>
      </c>
      <c r="O259" s="73"/>
      <c r="P259" s="175">
        <f>O259*H259</f>
        <v>0</v>
      </c>
      <c r="Q259" s="175">
        <v>0.00029999999999999997</v>
      </c>
      <c r="R259" s="175">
        <f>Q259*H259</f>
        <v>0.0076229999999999996</v>
      </c>
      <c r="S259" s="175">
        <v>0</v>
      </c>
      <c r="T259" s="176">
        <f>S259*H259</f>
        <v>0</v>
      </c>
      <c r="U259" s="39"/>
      <c r="V259" s="39"/>
      <c r="W259" s="39"/>
      <c r="X259" s="39"/>
      <c r="Y259" s="39"/>
      <c r="Z259" s="39"/>
      <c r="AA259" s="39"/>
      <c r="AB259" s="39"/>
      <c r="AC259" s="39"/>
      <c r="AD259" s="39"/>
      <c r="AE259" s="39"/>
      <c r="AR259" s="177" t="s">
        <v>320</v>
      </c>
      <c r="AT259" s="177" t="s">
        <v>147</v>
      </c>
      <c r="AU259" s="177" t="s">
        <v>79</v>
      </c>
      <c r="AY259" s="20" t="s">
        <v>129</v>
      </c>
      <c r="BE259" s="178">
        <f>IF(N259="základní",J259,0)</f>
        <v>0</v>
      </c>
      <c r="BF259" s="178">
        <f>IF(N259="snížená",J259,0)</f>
        <v>0</v>
      </c>
      <c r="BG259" s="178">
        <f>IF(N259="zákl. přenesená",J259,0)</f>
        <v>0</v>
      </c>
      <c r="BH259" s="178">
        <f>IF(N259="sníž. přenesená",J259,0)</f>
        <v>0</v>
      </c>
      <c r="BI259" s="178">
        <f>IF(N259="nulová",J259,0)</f>
        <v>0</v>
      </c>
      <c r="BJ259" s="20" t="s">
        <v>79</v>
      </c>
      <c r="BK259" s="178">
        <f>ROUND(I259*H259,2)</f>
        <v>0</v>
      </c>
      <c r="BL259" s="20" t="s">
        <v>219</v>
      </c>
      <c r="BM259" s="177" t="s">
        <v>884</v>
      </c>
    </row>
    <row r="260" s="14" customFormat="1">
      <c r="A260" s="14"/>
      <c r="B260" s="192"/>
      <c r="C260" s="14"/>
      <c r="D260" s="185" t="s">
        <v>144</v>
      </c>
      <c r="E260" s="14"/>
      <c r="F260" s="194" t="s">
        <v>885</v>
      </c>
      <c r="G260" s="14"/>
      <c r="H260" s="195">
        <v>25.41</v>
      </c>
      <c r="I260" s="196"/>
      <c r="J260" s="14"/>
      <c r="K260" s="14"/>
      <c r="L260" s="192"/>
      <c r="M260" s="197"/>
      <c r="N260" s="198"/>
      <c r="O260" s="198"/>
      <c r="P260" s="198"/>
      <c r="Q260" s="198"/>
      <c r="R260" s="198"/>
      <c r="S260" s="198"/>
      <c r="T260" s="199"/>
      <c r="U260" s="14"/>
      <c r="V260" s="14"/>
      <c r="W260" s="14"/>
      <c r="X260" s="14"/>
      <c r="Y260" s="14"/>
      <c r="Z260" s="14"/>
      <c r="AA260" s="14"/>
      <c r="AB260" s="14"/>
      <c r="AC260" s="14"/>
      <c r="AD260" s="14"/>
      <c r="AE260" s="14"/>
      <c r="AT260" s="193" t="s">
        <v>144</v>
      </c>
      <c r="AU260" s="193" t="s">
        <v>79</v>
      </c>
      <c r="AV260" s="14" t="s">
        <v>79</v>
      </c>
      <c r="AW260" s="14" t="s">
        <v>4</v>
      </c>
      <c r="AX260" s="14" t="s">
        <v>15</v>
      </c>
      <c r="AY260" s="193" t="s">
        <v>129</v>
      </c>
    </row>
    <row r="261" s="2" customFormat="1" ht="55.5" customHeight="1">
      <c r="A261" s="39"/>
      <c r="B261" s="165"/>
      <c r="C261" s="166" t="s">
        <v>388</v>
      </c>
      <c r="D261" s="166" t="s">
        <v>132</v>
      </c>
      <c r="E261" s="167" t="s">
        <v>431</v>
      </c>
      <c r="F261" s="168" t="s">
        <v>432</v>
      </c>
      <c r="G261" s="169" t="s">
        <v>255</v>
      </c>
      <c r="H261" s="170">
        <v>0.104</v>
      </c>
      <c r="I261" s="171"/>
      <c r="J261" s="172">
        <f>ROUND(I261*H261,2)</f>
        <v>0</v>
      </c>
      <c r="K261" s="168" t="s">
        <v>136</v>
      </c>
      <c r="L261" s="40"/>
      <c r="M261" s="173" t="s">
        <v>3</v>
      </c>
      <c r="N261" s="174" t="s">
        <v>43</v>
      </c>
      <c r="O261" s="73"/>
      <c r="P261" s="175">
        <f>O261*H261</f>
        <v>0</v>
      </c>
      <c r="Q261" s="175">
        <v>0</v>
      </c>
      <c r="R261" s="175">
        <f>Q261*H261</f>
        <v>0</v>
      </c>
      <c r="S261" s="175">
        <v>0</v>
      </c>
      <c r="T261" s="176">
        <f>S261*H261</f>
        <v>0</v>
      </c>
      <c r="U261" s="39"/>
      <c r="V261" s="39"/>
      <c r="W261" s="39"/>
      <c r="X261" s="39"/>
      <c r="Y261" s="39"/>
      <c r="Z261" s="39"/>
      <c r="AA261" s="39"/>
      <c r="AB261" s="39"/>
      <c r="AC261" s="39"/>
      <c r="AD261" s="39"/>
      <c r="AE261" s="39"/>
      <c r="AR261" s="177" t="s">
        <v>219</v>
      </c>
      <c r="AT261" s="177" t="s">
        <v>132</v>
      </c>
      <c r="AU261" s="177" t="s">
        <v>79</v>
      </c>
      <c r="AY261" s="20" t="s">
        <v>129</v>
      </c>
      <c r="BE261" s="178">
        <f>IF(N261="základní",J261,0)</f>
        <v>0</v>
      </c>
      <c r="BF261" s="178">
        <f>IF(N261="snížená",J261,0)</f>
        <v>0</v>
      </c>
      <c r="BG261" s="178">
        <f>IF(N261="zákl. přenesená",J261,0)</f>
        <v>0</v>
      </c>
      <c r="BH261" s="178">
        <f>IF(N261="sníž. přenesená",J261,0)</f>
        <v>0</v>
      </c>
      <c r="BI261" s="178">
        <f>IF(N261="nulová",J261,0)</f>
        <v>0</v>
      </c>
      <c r="BJ261" s="20" t="s">
        <v>79</v>
      </c>
      <c r="BK261" s="178">
        <f>ROUND(I261*H261,2)</f>
        <v>0</v>
      </c>
      <c r="BL261" s="20" t="s">
        <v>219</v>
      </c>
      <c r="BM261" s="177" t="s">
        <v>886</v>
      </c>
    </row>
    <row r="262" s="2" customFormat="1">
      <c r="A262" s="39"/>
      <c r="B262" s="40"/>
      <c r="C262" s="39"/>
      <c r="D262" s="179" t="s">
        <v>138</v>
      </c>
      <c r="E262" s="39"/>
      <c r="F262" s="180" t="s">
        <v>434</v>
      </c>
      <c r="G262" s="39"/>
      <c r="H262" s="39"/>
      <c r="I262" s="181"/>
      <c r="J262" s="39"/>
      <c r="K262" s="39"/>
      <c r="L262" s="40"/>
      <c r="M262" s="182"/>
      <c r="N262" s="183"/>
      <c r="O262" s="73"/>
      <c r="P262" s="73"/>
      <c r="Q262" s="73"/>
      <c r="R262" s="73"/>
      <c r="S262" s="73"/>
      <c r="T262" s="74"/>
      <c r="U262" s="39"/>
      <c r="V262" s="39"/>
      <c r="W262" s="39"/>
      <c r="X262" s="39"/>
      <c r="Y262" s="39"/>
      <c r="Z262" s="39"/>
      <c r="AA262" s="39"/>
      <c r="AB262" s="39"/>
      <c r="AC262" s="39"/>
      <c r="AD262" s="39"/>
      <c r="AE262" s="39"/>
      <c r="AT262" s="20" t="s">
        <v>138</v>
      </c>
      <c r="AU262" s="20" t="s">
        <v>79</v>
      </c>
    </row>
    <row r="263" s="12" customFormat="1" ht="22.8" customHeight="1">
      <c r="A263" s="12"/>
      <c r="B263" s="152"/>
      <c r="C263" s="12"/>
      <c r="D263" s="153" t="s">
        <v>70</v>
      </c>
      <c r="E263" s="163" t="s">
        <v>435</v>
      </c>
      <c r="F263" s="163" t="s">
        <v>436</v>
      </c>
      <c r="G263" s="12"/>
      <c r="H263" s="12"/>
      <c r="I263" s="155"/>
      <c r="J263" s="164">
        <f>BK263</f>
        <v>0</v>
      </c>
      <c r="K263" s="12"/>
      <c r="L263" s="152"/>
      <c r="M263" s="157"/>
      <c r="N263" s="158"/>
      <c r="O263" s="158"/>
      <c r="P263" s="159">
        <f>SUM(P264:P295)</f>
        <v>0</v>
      </c>
      <c r="Q263" s="158"/>
      <c r="R263" s="159">
        <f>SUM(R264:R295)</f>
        <v>0.25213224000000001</v>
      </c>
      <c r="S263" s="158"/>
      <c r="T263" s="160">
        <f>SUM(T264:T295)</f>
        <v>1.9537999999999998</v>
      </c>
      <c r="U263" s="12"/>
      <c r="V263" s="12"/>
      <c r="W263" s="12"/>
      <c r="X263" s="12"/>
      <c r="Y263" s="12"/>
      <c r="Z263" s="12"/>
      <c r="AA263" s="12"/>
      <c r="AB263" s="12"/>
      <c r="AC263" s="12"/>
      <c r="AD263" s="12"/>
      <c r="AE263" s="12"/>
      <c r="AR263" s="153" t="s">
        <v>79</v>
      </c>
      <c r="AT263" s="161" t="s">
        <v>70</v>
      </c>
      <c r="AU263" s="161" t="s">
        <v>15</v>
      </c>
      <c r="AY263" s="153" t="s">
        <v>129</v>
      </c>
      <c r="BK263" s="162">
        <f>SUM(BK264:BK295)</f>
        <v>0</v>
      </c>
    </row>
    <row r="264" s="2" customFormat="1" ht="44.25" customHeight="1">
      <c r="A264" s="39"/>
      <c r="B264" s="165"/>
      <c r="C264" s="166" t="s">
        <v>400</v>
      </c>
      <c r="D264" s="166" t="s">
        <v>132</v>
      </c>
      <c r="E264" s="167" t="s">
        <v>443</v>
      </c>
      <c r="F264" s="168" t="s">
        <v>444</v>
      </c>
      <c r="G264" s="169" t="s">
        <v>135</v>
      </c>
      <c r="H264" s="170">
        <v>11.52</v>
      </c>
      <c r="I264" s="171"/>
      <c r="J264" s="172">
        <f>ROUND(I264*H264,2)</f>
        <v>0</v>
      </c>
      <c r="K264" s="168" t="s">
        <v>136</v>
      </c>
      <c r="L264" s="40"/>
      <c r="M264" s="173" t="s">
        <v>3</v>
      </c>
      <c r="N264" s="174" t="s">
        <v>43</v>
      </c>
      <c r="O264" s="73"/>
      <c r="P264" s="175">
        <f>O264*H264</f>
        <v>0</v>
      </c>
      <c r="Q264" s="175">
        <v>0</v>
      </c>
      <c r="R264" s="175">
        <f>Q264*H264</f>
        <v>0</v>
      </c>
      <c r="S264" s="175">
        <v>0.0025000000000000001</v>
      </c>
      <c r="T264" s="176">
        <f>S264*H264</f>
        <v>0.028799999999999999</v>
      </c>
      <c r="U264" s="39"/>
      <c r="V264" s="39"/>
      <c r="W264" s="39"/>
      <c r="X264" s="39"/>
      <c r="Y264" s="39"/>
      <c r="Z264" s="39"/>
      <c r="AA264" s="39"/>
      <c r="AB264" s="39"/>
      <c r="AC264" s="39"/>
      <c r="AD264" s="39"/>
      <c r="AE264" s="39"/>
      <c r="AR264" s="177" t="s">
        <v>219</v>
      </c>
      <c r="AT264" s="177" t="s">
        <v>132</v>
      </c>
      <c r="AU264" s="177" t="s">
        <v>79</v>
      </c>
      <c r="AY264" s="20" t="s">
        <v>129</v>
      </c>
      <c r="BE264" s="178">
        <f>IF(N264="základní",J264,0)</f>
        <v>0</v>
      </c>
      <c r="BF264" s="178">
        <f>IF(N264="snížená",J264,0)</f>
        <v>0</v>
      </c>
      <c r="BG264" s="178">
        <f>IF(N264="zákl. přenesená",J264,0)</f>
        <v>0</v>
      </c>
      <c r="BH264" s="178">
        <f>IF(N264="sníž. přenesená",J264,0)</f>
        <v>0</v>
      </c>
      <c r="BI264" s="178">
        <f>IF(N264="nulová",J264,0)</f>
        <v>0</v>
      </c>
      <c r="BJ264" s="20" t="s">
        <v>79</v>
      </c>
      <c r="BK264" s="178">
        <f>ROUND(I264*H264,2)</f>
        <v>0</v>
      </c>
      <c r="BL264" s="20" t="s">
        <v>219</v>
      </c>
      <c r="BM264" s="177" t="s">
        <v>887</v>
      </c>
    </row>
    <row r="265" s="2" customFormat="1">
      <c r="A265" s="39"/>
      <c r="B265" s="40"/>
      <c r="C265" s="39"/>
      <c r="D265" s="179" t="s">
        <v>138</v>
      </c>
      <c r="E265" s="39"/>
      <c r="F265" s="180" t="s">
        <v>446</v>
      </c>
      <c r="G265" s="39"/>
      <c r="H265" s="39"/>
      <c r="I265" s="181"/>
      <c r="J265" s="39"/>
      <c r="K265" s="39"/>
      <c r="L265" s="40"/>
      <c r="M265" s="182"/>
      <c r="N265" s="183"/>
      <c r="O265" s="73"/>
      <c r="P265" s="73"/>
      <c r="Q265" s="73"/>
      <c r="R265" s="73"/>
      <c r="S265" s="73"/>
      <c r="T265" s="74"/>
      <c r="U265" s="39"/>
      <c r="V265" s="39"/>
      <c r="W265" s="39"/>
      <c r="X265" s="39"/>
      <c r="Y265" s="39"/>
      <c r="Z265" s="39"/>
      <c r="AA265" s="39"/>
      <c r="AB265" s="39"/>
      <c r="AC265" s="39"/>
      <c r="AD265" s="39"/>
      <c r="AE265" s="39"/>
      <c r="AT265" s="20" t="s">
        <v>138</v>
      </c>
      <c r="AU265" s="20" t="s">
        <v>79</v>
      </c>
    </row>
    <row r="266" s="13" customFormat="1">
      <c r="A266" s="13"/>
      <c r="B266" s="184"/>
      <c r="C266" s="13"/>
      <c r="D266" s="185" t="s">
        <v>144</v>
      </c>
      <c r="E266" s="186" t="s">
        <v>3</v>
      </c>
      <c r="F266" s="187" t="s">
        <v>157</v>
      </c>
      <c r="G266" s="13"/>
      <c r="H266" s="186" t="s">
        <v>3</v>
      </c>
      <c r="I266" s="188"/>
      <c r="J266" s="13"/>
      <c r="K266" s="13"/>
      <c r="L266" s="184"/>
      <c r="M266" s="189"/>
      <c r="N266" s="190"/>
      <c r="O266" s="190"/>
      <c r="P266" s="190"/>
      <c r="Q266" s="190"/>
      <c r="R266" s="190"/>
      <c r="S266" s="190"/>
      <c r="T266" s="191"/>
      <c r="U266" s="13"/>
      <c r="V266" s="13"/>
      <c r="W266" s="13"/>
      <c r="X266" s="13"/>
      <c r="Y266" s="13"/>
      <c r="Z266" s="13"/>
      <c r="AA266" s="13"/>
      <c r="AB266" s="13"/>
      <c r="AC266" s="13"/>
      <c r="AD266" s="13"/>
      <c r="AE266" s="13"/>
      <c r="AT266" s="186" t="s">
        <v>144</v>
      </c>
      <c r="AU266" s="186" t="s">
        <v>79</v>
      </c>
      <c r="AV266" s="13" t="s">
        <v>15</v>
      </c>
      <c r="AW266" s="13" t="s">
        <v>33</v>
      </c>
      <c r="AX266" s="13" t="s">
        <v>71</v>
      </c>
      <c r="AY266" s="186" t="s">
        <v>129</v>
      </c>
    </row>
    <row r="267" s="14" customFormat="1">
      <c r="A267" s="14"/>
      <c r="B267" s="192"/>
      <c r="C267" s="14"/>
      <c r="D267" s="185" t="s">
        <v>144</v>
      </c>
      <c r="E267" s="193" t="s">
        <v>3</v>
      </c>
      <c r="F267" s="194" t="s">
        <v>888</v>
      </c>
      <c r="G267" s="14"/>
      <c r="H267" s="195">
        <v>5.04</v>
      </c>
      <c r="I267" s="196"/>
      <c r="J267" s="14"/>
      <c r="K267" s="14"/>
      <c r="L267" s="192"/>
      <c r="M267" s="197"/>
      <c r="N267" s="198"/>
      <c r="O267" s="198"/>
      <c r="P267" s="198"/>
      <c r="Q267" s="198"/>
      <c r="R267" s="198"/>
      <c r="S267" s="198"/>
      <c r="T267" s="199"/>
      <c r="U267" s="14"/>
      <c r="V267" s="14"/>
      <c r="W267" s="14"/>
      <c r="X267" s="14"/>
      <c r="Y267" s="14"/>
      <c r="Z267" s="14"/>
      <c r="AA267" s="14"/>
      <c r="AB267" s="14"/>
      <c r="AC267" s="14"/>
      <c r="AD267" s="14"/>
      <c r="AE267" s="14"/>
      <c r="AT267" s="193" t="s">
        <v>144</v>
      </c>
      <c r="AU267" s="193" t="s">
        <v>79</v>
      </c>
      <c r="AV267" s="14" t="s">
        <v>79</v>
      </c>
      <c r="AW267" s="14" t="s">
        <v>33</v>
      </c>
      <c r="AX267" s="14" t="s">
        <v>71</v>
      </c>
      <c r="AY267" s="193" t="s">
        <v>129</v>
      </c>
    </row>
    <row r="268" s="13" customFormat="1">
      <c r="A268" s="13"/>
      <c r="B268" s="184"/>
      <c r="C268" s="13"/>
      <c r="D268" s="185" t="s">
        <v>144</v>
      </c>
      <c r="E268" s="186" t="s">
        <v>3</v>
      </c>
      <c r="F268" s="187" t="s">
        <v>145</v>
      </c>
      <c r="G268" s="13"/>
      <c r="H268" s="186" t="s">
        <v>3</v>
      </c>
      <c r="I268" s="188"/>
      <c r="J268" s="13"/>
      <c r="K268" s="13"/>
      <c r="L268" s="184"/>
      <c r="M268" s="189"/>
      <c r="N268" s="190"/>
      <c r="O268" s="190"/>
      <c r="P268" s="190"/>
      <c r="Q268" s="190"/>
      <c r="R268" s="190"/>
      <c r="S268" s="190"/>
      <c r="T268" s="191"/>
      <c r="U268" s="13"/>
      <c r="V268" s="13"/>
      <c r="W268" s="13"/>
      <c r="X268" s="13"/>
      <c r="Y268" s="13"/>
      <c r="Z268" s="13"/>
      <c r="AA268" s="13"/>
      <c r="AB268" s="13"/>
      <c r="AC268" s="13"/>
      <c r="AD268" s="13"/>
      <c r="AE268" s="13"/>
      <c r="AT268" s="186" t="s">
        <v>144</v>
      </c>
      <c r="AU268" s="186" t="s">
        <v>79</v>
      </c>
      <c r="AV268" s="13" t="s">
        <v>15</v>
      </c>
      <c r="AW268" s="13" t="s">
        <v>33</v>
      </c>
      <c r="AX268" s="13" t="s">
        <v>71</v>
      </c>
      <c r="AY268" s="186" t="s">
        <v>129</v>
      </c>
    </row>
    <row r="269" s="14" customFormat="1">
      <c r="A269" s="14"/>
      <c r="B269" s="192"/>
      <c r="C269" s="14"/>
      <c r="D269" s="185" t="s">
        <v>144</v>
      </c>
      <c r="E269" s="193" t="s">
        <v>3</v>
      </c>
      <c r="F269" s="194" t="s">
        <v>889</v>
      </c>
      <c r="G269" s="14"/>
      <c r="H269" s="195">
        <v>6.4800000000000004</v>
      </c>
      <c r="I269" s="196"/>
      <c r="J269" s="14"/>
      <c r="K269" s="14"/>
      <c r="L269" s="192"/>
      <c r="M269" s="197"/>
      <c r="N269" s="198"/>
      <c r="O269" s="198"/>
      <c r="P269" s="198"/>
      <c r="Q269" s="198"/>
      <c r="R269" s="198"/>
      <c r="S269" s="198"/>
      <c r="T269" s="199"/>
      <c r="U269" s="14"/>
      <c r="V269" s="14"/>
      <c r="W269" s="14"/>
      <c r="X269" s="14"/>
      <c r="Y269" s="14"/>
      <c r="Z269" s="14"/>
      <c r="AA269" s="14"/>
      <c r="AB269" s="14"/>
      <c r="AC269" s="14"/>
      <c r="AD269" s="14"/>
      <c r="AE269" s="14"/>
      <c r="AT269" s="193" t="s">
        <v>144</v>
      </c>
      <c r="AU269" s="193" t="s">
        <v>79</v>
      </c>
      <c r="AV269" s="14" t="s">
        <v>79</v>
      </c>
      <c r="AW269" s="14" t="s">
        <v>33</v>
      </c>
      <c r="AX269" s="14" t="s">
        <v>71</v>
      </c>
      <c r="AY269" s="193" t="s">
        <v>129</v>
      </c>
    </row>
    <row r="270" s="15" customFormat="1">
      <c r="A270" s="15"/>
      <c r="B270" s="210"/>
      <c r="C270" s="15"/>
      <c r="D270" s="185" t="s">
        <v>144</v>
      </c>
      <c r="E270" s="211" t="s">
        <v>3</v>
      </c>
      <c r="F270" s="212" t="s">
        <v>319</v>
      </c>
      <c r="G270" s="15"/>
      <c r="H270" s="213">
        <v>11.52</v>
      </c>
      <c r="I270" s="214"/>
      <c r="J270" s="15"/>
      <c r="K270" s="15"/>
      <c r="L270" s="210"/>
      <c r="M270" s="215"/>
      <c r="N270" s="216"/>
      <c r="O270" s="216"/>
      <c r="P270" s="216"/>
      <c r="Q270" s="216"/>
      <c r="R270" s="216"/>
      <c r="S270" s="216"/>
      <c r="T270" s="217"/>
      <c r="U270" s="15"/>
      <c r="V270" s="15"/>
      <c r="W270" s="15"/>
      <c r="X270" s="15"/>
      <c r="Y270" s="15"/>
      <c r="Z270" s="15"/>
      <c r="AA270" s="15"/>
      <c r="AB270" s="15"/>
      <c r="AC270" s="15"/>
      <c r="AD270" s="15"/>
      <c r="AE270" s="15"/>
      <c r="AT270" s="211" t="s">
        <v>144</v>
      </c>
      <c r="AU270" s="211" t="s">
        <v>79</v>
      </c>
      <c r="AV270" s="15" t="s">
        <v>85</v>
      </c>
      <c r="AW270" s="15" t="s">
        <v>33</v>
      </c>
      <c r="AX270" s="15" t="s">
        <v>15</v>
      </c>
      <c r="AY270" s="211" t="s">
        <v>129</v>
      </c>
    </row>
    <row r="271" s="2" customFormat="1" ht="49.05" customHeight="1">
      <c r="A271" s="39"/>
      <c r="B271" s="165"/>
      <c r="C271" s="166" t="s">
        <v>405</v>
      </c>
      <c r="D271" s="166" t="s">
        <v>132</v>
      </c>
      <c r="E271" s="167" t="s">
        <v>449</v>
      </c>
      <c r="F271" s="168" t="s">
        <v>450</v>
      </c>
      <c r="G271" s="169" t="s">
        <v>135</v>
      </c>
      <c r="H271" s="170">
        <v>5.04</v>
      </c>
      <c r="I271" s="171"/>
      <c r="J271" s="172">
        <f>ROUND(I271*H271,2)</f>
        <v>0</v>
      </c>
      <c r="K271" s="168" t="s">
        <v>136</v>
      </c>
      <c r="L271" s="40"/>
      <c r="M271" s="173" t="s">
        <v>3</v>
      </c>
      <c r="N271" s="174" t="s">
        <v>43</v>
      </c>
      <c r="O271" s="73"/>
      <c r="P271" s="175">
        <f>O271*H271</f>
        <v>0</v>
      </c>
      <c r="Q271" s="175">
        <v>0.0061199999999999996</v>
      </c>
      <c r="R271" s="175">
        <f>Q271*H271</f>
        <v>0.030844799999999999</v>
      </c>
      <c r="S271" s="175">
        <v>0</v>
      </c>
      <c r="T271" s="176">
        <f>S271*H271</f>
        <v>0</v>
      </c>
      <c r="U271" s="39"/>
      <c r="V271" s="39"/>
      <c r="W271" s="39"/>
      <c r="X271" s="39"/>
      <c r="Y271" s="39"/>
      <c r="Z271" s="39"/>
      <c r="AA271" s="39"/>
      <c r="AB271" s="39"/>
      <c r="AC271" s="39"/>
      <c r="AD271" s="39"/>
      <c r="AE271" s="39"/>
      <c r="AR271" s="177" t="s">
        <v>219</v>
      </c>
      <c r="AT271" s="177" t="s">
        <v>132</v>
      </c>
      <c r="AU271" s="177" t="s">
        <v>79</v>
      </c>
      <c r="AY271" s="20" t="s">
        <v>129</v>
      </c>
      <c r="BE271" s="178">
        <f>IF(N271="základní",J271,0)</f>
        <v>0</v>
      </c>
      <c r="BF271" s="178">
        <f>IF(N271="snížená",J271,0)</f>
        <v>0</v>
      </c>
      <c r="BG271" s="178">
        <f>IF(N271="zákl. přenesená",J271,0)</f>
        <v>0</v>
      </c>
      <c r="BH271" s="178">
        <f>IF(N271="sníž. přenesená",J271,0)</f>
        <v>0</v>
      </c>
      <c r="BI271" s="178">
        <f>IF(N271="nulová",J271,0)</f>
        <v>0</v>
      </c>
      <c r="BJ271" s="20" t="s">
        <v>79</v>
      </c>
      <c r="BK271" s="178">
        <f>ROUND(I271*H271,2)</f>
        <v>0</v>
      </c>
      <c r="BL271" s="20" t="s">
        <v>219</v>
      </c>
      <c r="BM271" s="177" t="s">
        <v>890</v>
      </c>
    </row>
    <row r="272" s="2" customFormat="1">
      <c r="A272" s="39"/>
      <c r="B272" s="40"/>
      <c r="C272" s="39"/>
      <c r="D272" s="179" t="s">
        <v>138</v>
      </c>
      <c r="E272" s="39"/>
      <c r="F272" s="180" t="s">
        <v>452</v>
      </c>
      <c r="G272" s="39"/>
      <c r="H272" s="39"/>
      <c r="I272" s="181"/>
      <c r="J272" s="39"/>
      <c r="K272" s="39"/>
      <c r="L272" s="40"/>
      <c r="M272" s="182"/>
      <c r="N272" s="183"/>
      <c r="O272" s="73"/>
      <c r="P272" s="73"/>
      <c r="Q272" s="73"/>
      <c r="R272" s="73"/>
      <c r="S272" s="73"/>
      <c r="T272" s="74"/>
      <c r="U272" s="39"/>
      <c r="V272" s="39"/>
      <c r="W272" s="39"/>
      <c r="X272" s="39"/>
      <c r="Y272" s="39"/>
      <c r="Z272" s="39"/>
      <c r="AA272" s="39"/>
      <c r="AB272" s="39"/>
      <c r="AC272" s="39"/>
      <c r="AD272" s="39"/>
      <c r="AE272" s="39"/>
      <c r="AT272" s="20" t="s">
        <v>138</v>
      </c>
      <c r="AU272" s="20" t="s">
        <v>79</v>
      </c>
    </row>
    <row r="273" s="13" customFormat="1">
      <c r="A273" s="13"/>
      <c r="B273" s="184"/>
      <c r="C273" s="13"/>
      <c r="D273" s="185" t="s">
        <v>144</v>
      </c>
      <c r="E273" s="186" t="s">
        <v>3</v>
      </c>
      <c r="F273" s="187" t="s">
        <v>157</v>
      </c>
      <c r="G273" s="13"/>
      <c r="H273" s="186" t="s">
        <v>3</v>
      </c>
      <c r="I273" s="188"/>
      <c r="J273" s="13"/>
      <c r="K273" s="13"/>
      <c r="L273" s="184"/>
      <c r="M273" s="189"/>
      <c r="N273" s="190"/>
      <c r="O273" s="190"/>
      <c r="P273" s="190"/>
      <c r="Q273" s="190"/>
      <c r="R273" s="190"/>
      <c r="S273" s="190"/>
      <c r="T273" s="191"/>
      <c r="U273" s="13"/>
      <c r="V273" s="13"/>
      <c r="W273" s="13"/>
      <c r="X273" s="13"/>
      <c r="Y273" s="13"/>
      <c r="Z273" s="13"/>
      <c r="AA273" s="13"/>
      <c r="AB273" s="13"/>
      <c r="AC273" s="13"/>
      <c r="AD273" s="13"/>
      <c r="AE273" s="13"/>
      <c r="AT273" s="186" t="s">
        <v>144</v>
      </c>
      <c r="AU273" s="186" t="s">
        <v>79</v>
      </c>
      <c r="AV273" s="13" t="s">
        <v>15</v>
      </c>
      <c r="AW273" s="13" t="s">
        <v>33</v>
      </c>
      <c r="AX273" s="13" t="s">
        <v>71</v>
      </c>
      <c r="AY273" s="186" t="s">
        <v>129</v>
      </c>
    </row>
    <row r="274" s="14" customFormat="1">
      <c r="A274" s="14"/>
      <c r="B274" s="192"/>
      <c r="C274" s="14"/>
      <c r="D274" s="185" t="s">
        <v>144</v>
      </c>
      <c r="E274" s="193" t="s">
        <v>3</v>
      </c>
      <c r="F274" s="194" t="s">
        <v>888</v>
      </c>
      <c r="G274" s="14"/>
      <c r="H274" s="195">
        <v>5.04</v>
      </c>
      <c r="I274" s="196"/>
      <c r="J274" s="14"/>
      <c r="K274" s="14"/>
      <c r="L274" s="192"/>
      <c r="M274" s="197"/>
      <c r="N274" s="198"/>
      <c r="O274" s="198"/>
      <c r="P274" s="198"/>
      <c r="Q274" s="198"/>
      <c r="R274" s="198"/>
      <c r="S274" s="198"/>
      <c r="T274" s="199"/>
      <c r="U274" s="14"/>
      <c r="V274" s="14"/>
      <c r="W274" s="14"/>
      <c r="X274" s="14"/>
      <c r="Y274" s="14"/>
      <c r="Z274" s="14"/>
      <c r="AA274" s="14"/>
      <c r="AB274" s="14"/>
      <c r="AC274" s="14"/>
      <c r="AD274" s="14"/>
      <c r="AE274" s="14"/>
      <c r="AT274" s="193" t="s">
        <v>144</v>
      </c>
      <c r="AU274" s="193" t="s">
        <v>79</v>
      </c>
      <c r="AV274" s="14" t="s">
        <v>79</v>
      </c>
      <c r="AW274" s="14" t="s">
        <v>33</v>
      </c>
      <c r="AX274" s="14" t="s">
        <v>15</v>
      </c>
      <c r="AY274" s="193" t="s">
        <v>129</v>
      </c>
    </row>
    <row r="275" s="2" customFormat="1" ht="16.5" customHeight="1">
      <c r="A275" s="39"/>
      <c r="B275" s="165"/>
      <c r="C275" s="200" t="s">
        <v>411</v>
      </c>
      <c r="D275" s="200" t="s">
        <v>147</v>
      </c>
      <c r="E275" s="201" t="s">
        <v>455</v>
      </c>
      <c r="F275" s="202" t="s">
        <v>456</v>
      </c>
      <c r="G275" s="203" t="s">
        <v>135</v>
      </c>
      <c r="H275" s="204">
        <v>5.2919999999999998</v>
      </c>
      <c r="I275" s="205"/>
      <c r="J275" s="206">
        <f>ROUND(I275*H275,2)</f>
        <v>0</v>
      </c>
      <c r="K275" s="202" t="s">
        <v>136</v>
      </c>
      <c r="L275" s="207"/>
      <c r="M275" s="208" t="s">
        <v>3</v>
      </c>
      <c r="N275" s="209" t="s">
        <v>43</v>
      </c>
      <c r="O275" s="73"/>
      <c r="P275" s="175">
        <f>O275*H275</f>
        <v>0</v>
      </c>
      <c r="Q275" s="175">
        <v>0.0011199999999999999</v>
      </c>
      <c r="R275" s="175">
        <f>Q275*H275</f>
        <v>0.0059270399999999989</v>
      </c>
      <c r="S275" s="175">
        <v>0</v>
      </c>
      <c r="T275" s="176">
        <f>S275*H275</f>
        <v>0</v>
      </c>
      <c r="U275" s="39"/>
      <c r="V275" s="39"/>
      <c r="W275" s="39"/>
      <c r="X275" s="39"/>
      <c r="Y275" s="39"/>
      <c r="Z275" s="39"/>
      <c r="AA275" s="39"/>
      <c r="AB275" s="39"/>
      <c r="AC275" s="39"/>
      <c r="AD275" s="39"/>
      <c r="AE275" s="39"/>
      <c r="AR275" s="177" t="s">
        <v>320</v>
      </c>
      <c r="AT275" s="177" t="s">
        <v>147</v>
      </c>
      <c r="AU275" s="177" t="s">
        <v>79</v>
      </c>
      <c r="AY275" s="20" t="s">
        <v>129</v>
      </c>
      <c r="BE275" s="178">
        <f>IF(N275="základní",J275,0)</f>
        <v>0</v>
      </c>
      <c r="BF275" s="178">
        <f>IF(N275="snížená",J275,0)</f>
        <v>0</v>
      </c>
      <c r="BG275" s="178">
        <f>IF(N275="zákl. přenesená",J275,0)</f>
        <v>0</v>
      </c>
      <c r="BH275" s="178">
        <f>IF(N275="sníž. přenesená",J275,0)</f>
        <v>0</v>
      </c>
      <c r="BI275" s="178">
        <f>IF(N275="nulová",J275,0)</f>
        <v>0</v>
      </c>
      <c r="BJ275" s="20" t="s">
        <v>79</v>
      </c>
      <c r="BK275" s="178">
        <f>ROUND(I275*H275,2)</f>
        <v>0</v>
      </c>
      <c r="BL275" s="20" t="s">
        <v>219</v>
      </c>
      <c r="BM275" s="177" t="s">
        <v>891</v>
      </c>
    </row>
    <row r="276" s="14" customFormat="1">
      <c r="A276" s="14"/>
      <c r="B276" s="192"/>
      <c r="C276" s="14"/>
      <c r="D276" s="185" t="s">
        <v>144</v>
      </c>
      <c r="E276" s="14"/>
      <c r="F276" s="194" t="s">
        <v>892</v>
      </c>
      <c r="G276" s="14"/>
      <c r="H276" s="195">
        <v>5.2919999999999998</v>
      </c>
      <c r="I276" s="196"/>
      <c r="J276" s="14"/>
      <c r="K276" s="14"/>
      <c r="L276" s="192"/>
      <c r="M276" s="197"/>
      <c r="N276" s="198"/>
      <c r="O276" s="198"/>
      <c r="P276" s="198"/>
      <c r="Q276" s="198"/>
      <c r="R276" s="198"/>
      <c r="S276" s="198"/>
      <c r="T276" s="199"/>
      <c r="U276" s="14"/>
      <c r="V276" s="14"/>
      <c r="W276" s="14"/>
      <c r="X276" s="14"/>
      <c r="Y276" s="14"/>
      <c r="Z276" s="14"/>
      <c r="AA276" s="14"/>
      <c r="AB276" s="14"/>
      <c r="AC276" s="14"/>
      <c r="AD276" s="14"/>
      <c r="AE276" s="14"/>
      <c r="AT276" s="193" t="s">
        <v>144</v>
      </c>
      <c r="AU276" s="193" t="s">
        <v>79</v>
      </c>
      <c r="AV276" s="14" t="s">
        <v>79</v>
      </c>
      <c r="AW276" s="14" t="s">
        <v>4</v>
      </c>
      <c r="AX276" s="14" t="s">
        <v>15</v>
      </c>
      <c r="AY276" s="193" t="s">
        <v>129</v>
      </c>
    </row>
    <row r="277" s="2" customFormat="1" ht="49.05" customHeight="1">
      <c r="A277" s="39"/>
      <c r="B277" s="165"/>
      <c r="C277" s="166" t="s">
        <v>416</v>
      </c>
      <c r="D277" s="166" t="s">
        <v>132</v>
      </c>
      <c r="E277" s="167" t="s">
        <v>449</v>
      </c>
      <c r="F277" s="168" t="s">
        <v>450</v>
      </c>
      <c r="G277" s="169" t="s">
        <v>135</v>
      </c>
      <c r="H277" s="170">
        <v>6.4800000000000004</v>
      </c>
      <c r="I277" s="171"/>
      <c r="J277" s="172">
        <f>ROUND(I277*H277,2)</f>
        <v>0</v>
      </c>
      <c r="K277" s="168" t="s">
        <v>136</v>
      </c>
      <c r="L277" s="40"/>
      <c r="M277" s="173" t="s">
        <v>3</v>
      </c>
      <c r="N277" s="174" t="s">
        <v>43</v>
      </c>
      <c r="O277" s="73"/>
      <c r="P277" s="175">
        <f>O277*H277</f>
        <v>0</v>
      </c>
      <c r="Q277" s="175">
        <v>0.0061199999999999996</v>
      </c>
      <c r="R277" s="175">
        <f>Q277*H277</f>
        <v>0.039657600000000001</v>
      </c>
      <c r="S277" s="175">
        <v>0</v>
      </c>
      <c r="T277" s="176">
        <f>S277*H277</f>
        <v>0</v>
      </c>
      <c r="U277" s="39"/>
      <c r="V277" s="39"/>
      <c r="W277" s="39"/>
      <c r="X277" s="39"/>
      <c r="Y277" s="39"/>
      <c r="Z277" s="39"/>
      <c r="AA277" s="39"/>
      <c r="AB277" s="39"/>
      <c r="AC277" s="39"/>
      <c r="AD277" s="39"/>
      <c r="AE277" s="39"/>
      <c r="AR277" s="177" t="s">
        <v>219</v>
      </c>
      <c r="AT277" s="177" t="s">
        <v>132</v>
      </c>
      <c r="AU277" s="177" t="s">
        <v>79</v>
      </c>
      <c r="AY277" s="20" t="s">
        <v>129</v>
      </c>
      <c r="BE277" s="178">
        <f>IF(N277="základní",J277,0)</f>
        <v>0</v>
      </c>
      <c r="BF277" s="178">
        <f>IF(N277="snížená",J277,0)</f>
        <v>0</v>
      </c>
      <c r="BG277" s="178">
        <f>IF(N277="zákl. přenesená",J277,0)</f>
        <v>0</v>
      </c>
      <c r="BH277" s="178">
        <f>IF(N277="sníž. přenesená",J277,0)</f>
        <v>0</v>
      </c>
      <c r="BI277" s="178">
        <f>IF(N277="nulová",J277,0)</f>
        <v>0</v>
      </c>
      <c r="BJ277" s="20" t="s">
        <v>79</v>
      </c>
      <c r="BK277" s="178">
        <f>ROUND(I277*H277,2)</f>
        <v>0</v>
      </c>
      <c r="BL277" s="20" t="s">
        <v>219</v>
      </c>
      <c r="BM277" s="177" t="s">
        <v>893</v>
      </c>
    </row>
    <row r="278" s="2" customFormat="1">
      <c r="A278" s="39"/>
      <c r="B278" s="40"/>
      <c r="C278" s="39"/>
      <c r="D278" s="179" t="s">
        <v>138</v>
      </c>
      <c r="E278" s="39"/>
      <c r="F278" s="180" t="s">
        <v>452</v>
      </c>
      <c r="G278" s="39"/>
      <c r="H278" s="39"/>
      <c r="I278" s="181"/>
      <c r="J278" s="39"/>
      <c r="K278" s="39"/>
      <c r="L278" s="40"/>
      <c r="M278" s="182"/>
      <c r="N278" s="183"/>
      <c r="O278" s="73"/>
      <c r="P278" s="73"/>
      <c r="Q278" s="73"/>
      <c r="R278" s="73"/>
      <c r="S278" s="73"/>
      <c r="T278" s="74"/>
      <c r="U278" s="39"/>
      <c r="V278" s="39"/>
      <c r="W278" s="39"/>
      <c r="X278" s="39"/>
      <c r="Y278" s="39"/>
      <c r="Z278" s="39"/>
      <c r="AA278" s="39"/>
      <c r="AB278" s="39"/>
      <c r="AC278" s="39"/>
      <c r="AD278" s="39"/>
      <c r="AE278" s="39"/>
      <c r="AT278" s="20" t="s">
        <v>138</v>
      </c>
      <c r="AU278" s="20" t="s">
        <v>79</v>
      </c>
    </row>
    <row r="279" s="13" customFormat="1">
      <c r="A279" s="13"/>
      <c r="B279" s="184"/>
      <c r="C279" s="13"/>
      <c r="D279" s="185" t="s">
        <v>144</v>
      </c>
      <c r="E279" s="186" t="s">
        <v>3</v>
      </c>
      <c r="F279" s="187" t="s">
        <v>145</v>
      </c>
      <c r="G279" s="13"/>
      <c r="H279" s="186" t="s">
        <v>3</v>
      </c>
      <c r="I279" s="188"/>
      <c r="J279" s="13"/>
      <c r="K279" s="13"/>
      <c r="L279" s="184"/>
      <c r="M279" s="189"/>
      <c r="N279" s="190"/>
      <c r="O279" s="190"/>
      <c r="P279" s="190"/>
      <c r="Q279" s="190"/>
      <c r="R279" s="190"/>
      <c r="S279" s="190"/>
      <c r="T279" s="191"/>
      <c r="U279" s="13"/>
      <c r="V279" s="13"/>
      <c r="W279" s="13"/>
      <c r="X279" s="13"/>
      <c r="Y279" s="13"/>
      <c r="Z279" s="13"/>
      <c r="AA279" s="13"/>
      <c r="AB279" s="13"/>
      <c r="AC279" s="13"/>
      <c r="AD279" s="13"/>
      <c r="AE279" s="13"/>
      <c r="AT279" s="186" t="s">
        <v>144</v>
      </c>
      <c r="AU279" s="186" t="s">
        <v>79</v>
      </c>
      <c r="AV279" s="13" t="s">
        <v>15</v>
      </c>
      <c r="AW279" s="13" t="s">
        <v>33</v>
      </c>
      <c r="AX279" s="13" t="s">
        <v>71</v>
      </c>
      <c r="AY279" s="186" t="s">
        <v>129</v>
      </c>
    </row>
    <row r="280" s="14" customFormat="1">
      <c r="A280" s="14"/>
      <c r="B280" s="192"/>
      <c r="C280" s="14"/>
      <c r="D280" s="185" t="s">
        <v>144</v>
      </c>
      <c r="E280" s="193" t="s">
        <v>3</v>
      </c>
      <c r="F280" s="194" t="s">
        <v>889</v>
      </c>
      <c r="G280" s="14"/>
      <c r="H280" s="195">
        <v>6.4800000000000004</v>
      </c>
      <c r="I280" s="196"/>
      <c r="J280" s="14"/>
      <c r="K280" s="14"/>
      <c r="L280" s="192"/>
      <c r="M280" s="197"/>
      <c r="N280" s="198"/>
      <c r="O280" s="198"/>
      <c r="P280" s="198"/>
      <c r="Q280" s="198"/>
      <c r="R280" s="198"/>
      <c r="S280" s="198"/>
      <c r="T280" s="199"/>
      <c r="U280" s="14"/>
      <c r="V280" s="14"/>
      <c r="W280" s="14"/>
      <c r="X280" s="14"/>
      <c r="Y280" s="14"/>
      <c r="Z280" s="14"/>
      <c r="AA280" s="14"/>
      <c r="AB280" s="14"/>
      <c r="AC280" s="14"/>
      <c r="AD280" s="14"/>
      <c r="AE280" s="14"/>
      <c r="AT280" s="193" t="s">
        <v>144</v>
      </c>
      <c r="AU280" s="193" t="s">
        <v>79</v>
      </c>
      <c r="AV280" s="14" t="s">
        <v>79</v>
      </c>
      <c r="AW280" s="14" t="s">
        <v>33</v>
      </c>
      <c r="AX280" s="14" t="s">
        <v>15</v>
      </c>
      <c r="AY280" s="193" t="s">
        <v>129</v>
      </c>
    </row>
    <row r="281" s="2" customFormat="1" ht="16.5" customHeight="1">
      <c r="A281" s="39"/>
      <c r="B281" s="165"/>
      <c r="C281" s="200" t="s">
        <v>420</v>
      </c>
      <c r="D281" s="200" t="s">
        <v>147</v>
      </c>
      <c r="E281" s="201" t="s">
        <v>148</v>
      </c>
      <c r="F281" s="202" t="s">
        <v>149</v>
      </c>
      <c r="G281" s="203" t="s">
        <v>135</v>
      </c>
      <c r="H281" s="204">
        <v>6.8040000000000003</v>
      </c>
      <c r="I281" s="205"/>
      <c r="J281" s="206">
        <f>ROUND(I281*H281,2)</f>
        <v>0</v>
      </c>
      <c r="K281" s="202" t="s">
        <v>136</v>
      </c>
      <c r="L281" s="207"/>
      <c r="M281" s="208" t="s">
        <v>3</v>
      </c>
      <c r="N281" s="209" t="s">
        <v>43</v>
      </c>
      <c r="O281" s="73"/>
      <c r="P281" s="175">
        <f>O281*H281</f>
        <v>0</v>
      </c>
      <c r="Q281" s="175">
        <v>0.00069999999999999999</v>
      </c>
      <c r="R281" s="175">
        <f>Q281*H281</f>
        <v>0.0047628000000000002</v>
      </c>
      <c r="S281" s="175">
        <v>0</v>
      </c>
      <c r="T281" s="176">
        <f>S281*H281</f>
        <v>0</v>
      </c>
      <c r="U281" s="39"/>
      <c r="V281" s="39"/>
      <c r="W281" s="39"/>
      <c r="X281" s="39"/>
      <c r="Y281" s="39"/>
      <c r="Z281" s="39"/>
      <c r="AA281" s="39"/>
      <c r="AB281" s="39"/>
      <c r="AC281" s="39"/>
      <c r="AD281" s="39"/>
      <c r="AE281" s="39"/>
      <c r="AR281" s="177" t="s">
        <v>320</v>
      </c>
      <c r="AT281" s="177" t="s">
        <v>147</v>
      </c>
      <c r="AU281" s="177" t="s">
        <v>79</v>
      </c>
      <c r="AY281" s="20" t="s">
        <v>129</v>
      </c>
      <c r="BE281" s="178">
        <f>IF(N281="základní",J281,0)</f>
        <v>0</v>
      </c>
      <c r="BF281" s="178">
        <f>IF(N281="snížená",J281,0)</f>
        <v>0</v>
      </c>
      <c r="BG281" s="178">
        <f>IF(N281="zákl. přenesená",J281,0)</f>
        <v>0</v>
      </c>
      <c r="BH281" s="178">
        <f>IF(N281="sníž. přenesená",J281,0)</f>
        <v>0</v>
      </c>
      <c r="BI281" s="178">
        <f>IF(N281="nulová",J281,0)</f>
        <v>0</v>
      </c>
      <c r="BJ281" s="20" t="s">
        <v>79</v>
      </c>
      <c r="BK281" s="178">
        <f>ROUND(I281*H281,2)</f>
        <v>0</v>
      </c>
      <c r="BL281" s="20" t="s">
        <v>219</v>
      </c>
      <c r="BM281" s="177" t="s">
        <v>894</v>
      </c>
    </row>
    <row r="282" s="14" customFormat="1">
      <c r="A282" s="14"/>
      <c r="B282" s="192"/>
      <c r="C282" s="14"/>
      <c r="D282" s="185" t="s">
        <v>144</v>
      </c>
      <c r="E282" s="14"/>
      <c r="F282" s="194" t="s">
        <v>895</v>
      </c>
      <c r="G282" s="14"/>
      <c r="H282" s="195">
        <v>6.8040000000000003</v>
      </c>
      <c r="I282" s="196"/>
      <c r="J282" s="14"/>
      <c r="K282" s="14"/>
      <c r="L282" s="192"/>
      <c r="M282" s="197"/>
      <c r="N282" s="198"/>
      <c r="O282" s="198"/>
      <c r="P282" s="198"/>
      <c r="Q282" s="198"/>
      <c r="R282" s="198"/>
      <c r="S282" s="198"/>
      <c r="T282" s="199"/>
      <c r="U282" s="14"/>
      <c r="V282" s="14"/>
      <c r="W282" s="14"/>
      <c r="X282" s="14"/>
      <c r="Y282" s="14"/>
      <c r="Z282" s="14"/>
      <c r="AA282" s="14"/>
      <c r="AB282" s="14"/>
      <c r="AC282" s="14"/>
      <c r="AD282" s="14"/>
      <c r="AE282" s="14"/>
      <c r="AT282" s="193" t="s">
        <v>144</v>
      </c>
      <c r="AU282" s="193" t="s">
        <v>79</v>
      </c>
      <c r="AV282" s="14" t="s">
        <v>79</v>
      </c>
      <c r="AW282" s="14" t="s">
        <v>4</v>
      </c>
      <c r="AX282" s="14" t="s">
        <v>15</v>
      </c>
      <c r="AY282" s="193" t="s">
        <v>129</v>
      </c>
    </row>
    <row r="283" s="2" customFormat="1" ht="55.5" customHeight="1">
      <c r="A283" s="39"/>
      <c r="B283" s="165"/>
      <c r="C283" s="166" t="s">
        <v>425</v>
      </c>
      <c r="D283" s="166" t="s">
        <v>132</v>
      </c>
      <c r="E283" s="167" t="s">
        <v>438</v>
      </c>
      <c r="F283" s="168" t="s">
        <v>439</v>
      </c>
      <c r="G283" s="169" t="s">
        <v>135</v>
      </c>
      <c r="H283" s="170">
        <v>22</v>
      </c>
      <c r="I283" s="171"/>
      <c r="J283" s="172">
        <f>ROUND(I283*H283,2)</f>
        <v>0</v>
      </c>
      <c r="K283" s="168" t="s">
        <v>136</v>
      </c>
      <c r="L283" s="40"/>
      <c r="M283" s="173" t="s">
        <v>3</v>
      </c>
      <c r="N283" s="174" t="s">
        <v>43</v>
      </c>
      <c r="O283" s="73"/>
      <c r="P283" s="175">
        <f>O283*H283</f>
        <v>0</v>
      </c>
      <c r="Q283" s="175">
        <v>0</v>
      </c>
      <c r="R283" s="175">
        <f>Q283*H283</f>
        <v>0</v>
      </c>
      <c r="S283" s="175">
        <v>0.087499999999999994</v>
      </c>
      <c r="T283" s="176">
        <f>S283*H283</f>
        <v>1.9249999999999998</v>
      </c>
      <c r="U283" s="39"/>
      <c r="V283" s="39"/>
      <c r="W283" s="39"/>
      <c r="X283" s="39"/>
      <c r="Y283" s="39"/>
      <c r="Z283" s="39"/>
      <c r="AA283" s="39"/>
      <c r="AB283" s="39"/>
      <c r="AC283" s="39"/>
      <c r="AD283" s="39"/>
      <c r="AE283" s="39"/>
      <c r="AR283" s="177" t="s">
        <v>219</v>
      </c>
      <c r="AT283" s="177" t="s">
        <v>132</v>
      </c>
      <c r="AU283" s="177" t="s">
        <v>79</v>
      </c>
      <c r="AY283" s="20" t="s">
        <v>129</v>
      </c>
      <c r="BE283" s="178">
        <f>IF(N283="základní",J283,0)</f>
        <v>0</v>
      </c>
      <c r="BF283" s="178">
        <f>IF(N283="snížená",J283,0)</f>
        <v>0</v>
      </c>
      <c r="BG283" s="178">
        <f>IF(N283="zákl. přenesená",J283,0)</f>
        <v>0</v>
      </c>
      <c r="BH283" s="178">
        <f>IF(N283="sníž. přenesená",J283,0)</f>
        <v>0</v>
      </c>
      <c r="BI283" s="178">
        <f>IF(N283="nulová",J283,0)</f>
        <v>0</v>
      </c>
      <c r="BJ283" s="20" t="s">
        <v>79</v>
      </c>
      <c r="BK283" s="178">
        <f>ROUND(I283*H283,2)</f>
        <v>0</v>
      </c>
      <c r="BL283" s="20" t="s">
        <v>219</v>
      </c>
      <c r="BM283" s="177" t="s">
        <v>896</v>
      </c>
    </row>
    <row r="284" s="2" customFormat="1">
      <c r="A284" s="39"/>
      <c r="B284" s="40"/>
      <c r="C284" s="39"/>
      <c r="D284" s="179" t="s">
        <v>138</v>
      </c>
      <c r="E284" s="39"/>
      <c r="F284" s="180" t="s">
        <v>441</v>
      </c>
      <c r="G284" s="39"/>
      <c r="H284" s="39"/>
      <c r="I284" s="181"/>
      <c r="J284" s="39"/>
      <c r="K284" s="39"/>
      <c r="L284" s="40"/>
      <c r="M284" s="182"/>
      <c r="N284" s="183"/>
      <c r="O284" s="73"/>
      <c r="P284" s="73"/>
      <c r="Q284" s="73"/>
      <c r="R284" s="73"/>
      <c r="S284" s="73"/>
      <c r="T284" s="74"/>
      <c r="U284" s="39"/>
      <c r="V284" s="39"/>
      <c r="W284" s="39"/>
      <c r="X284" s="39"/>
      <c r="Y284" s="39"/>
      <c r="Z284" s="39"/>
      <c r="AA284" s="39"/>
      <c r="AB284" s="39"/>
      <c r="AC284" s="39"/>
      <c r="AD284" s="39"/>
      <c r="AE284" s="39"/>
      <c r="AT284" s="20" t="s">
        <v>138</v>
      </c>
      <c r="AU284" s="20" t="s">
        <v>79</v>
      </c>
    </row>
    <row r="285" s="13" customFormat="1">
      <c r="A285" s="13"/>
      <c r="B285" s="184"/>
      <c r="C285" s="13"/>
      <c r="D285" s="185" t="s">
        <v>144</v>
      </c>
      <c r="E285" s="186" t="s">
        <v>3</v>
      </c>
      <c r="F285" s="187" t="s">
        <v>897</v>
      </c>
      <c r="G285" s="13"/>
      <c r="H285" s="186" t="s">
        <v>3</v>
      </c>
      <c r="I285" s="188"/>
      <c r="J285" s="13"/>
      <c r="K285" s="13"/>
      <c r="L285" s="184"/>
      <c r="M285" s="189"/>
      <c r="N285" s="190"/>
      <c r="O285" s="190"/>
      <c r="P285" s="190"/>
      <c r="Q285" s="190"/>
      <c r="R285" s="190"/>
      <c r="S285" s="190"/>
      <c r="T285" s="191"/>
      <c r="U285" s="13"/>
      <c r="V285" s="13"/>
      <c r="W285" s="13"/>
      <c r="X285" s="13"/>
      <c r="Y285" s="13"/>
      <c r="Z285" s="13"/>
      <c r="AA285" s="13"/>
      <c r="AB285" s="13"/>
      <c r="AC285" s="13"/>
      <c r="AD285" s="13"/>
      <c r="AE285" s="13"/>
      <c r="AT285" s="186" t="s">
        <v>144</v>
      </c>
      <c r="AU285" s="186" t="s">
        <v>79</v>
      </c>
      <c r="AV285" s="13" t="s">
        <v>15</v>
      </c>
      <c r="AW285" s="13" t="s">
        <v>33</v>
      </c>
      <c r="AX285" s="13" t="s">
        <v>71</v>
      </c>
      <c r="AY285" s="186" t="s">
        <v>129</v>
      </c>
    </row>
    <row r="286" s="14" customFormat="1">
      <c r="A286" s="14"/>
      <c r="B286" s="192"/>
      <c r="C286" s="14"/>
      <c r="D286" s="185" t="s">
        <v>144</v>
      </c>
      <c r="E286" s="193" t="s">
        <v>3</v>
      </c>
      <c r="F286" s="194" t="s">
        <v>850</v>
      </c>
      <c r="G286" s="14"/>
      <c r="H286" s="195">
        <v>22</v>
      </c>
      <c r="I286" s="196"/>
      <c r="J286" s="14"/>
      <c r="K286" s="14"/>
      <c r="L286" s="192"/>
      <c r="M286" s="197"/>
      <c r="N286" s="198"/>
      <c r="O286" s="198"/>
      <c r="P286" s="198"/>
      <c r="Q286" s="198"/>
      <c r="R286" s="198"/>
      <c r="S286" s="198"/>
      <c r="T286" s="199"/>
      <c r="U286" s="14"/>
      <c r="V286" s="14"/>
      <c r="W286" s="14"/>
      <c r="X286" s="14"/>
      <c r="Y286" s="14"/>
      <c r="Z286" s="14"/>
      <c r="AA286" s="14"/>
      <c r="AB286" s="14"/>
      <c r="AC286" s="14"/>
      <c r="AD286" s="14"/>
      <c r="AE286" s="14"/>
      <c r="AT286" s="193" t="s">
        <v>144</v>
      </c>
      <c r="AU286" s="193" t="s">
        <v>79</v>
      </c>
      <c r="AV286" s="14" t="s">
        <v>79</v>
      </c>
      <c r="AW286" s="14" t="s">
        <v>33</v>
      </c>
      <c r="AX286" s="14" t="s">
        <v>15</v>
      </c>
      <c r="AY286" s="193" t="s">
        <v>129</v>
      </c>
    </row>
    <row r="287" s="2" customFormat="1" ht="37.8" customHeight="1">
      <c r="A287" s="39"/>
      <c r="B287" s="165"/>
      <c r="C287" s="166" t="s">
        <v>430</v>
      </c>
      <c r="D287" s="166" t="s">
        <v>132</v>
      </c>
      <c r="E287" s="167" t="s">
        <v>475</v>
      </c>
      <c r="F287" s="168" t="s">
        <v>476</v>
      </c>
      <c r="G287" s="169" t="s">
        <v>135</v>
      </c>
      <c r="H287" s="170">
        <v>22</v>
      </c>
      <c r="I287" s="171"/>
      <c r="J287" s="172">
        <f>ROUND(I287*H287,2)</f>
        <v>0</v>
      </c>
      <c r="K287" s="168" t="s">
        <v>136</v>
      </c>
      <c r="L287" s="40"/>
      <c r="M287" s="173" t="s">
        <v>3</v>
      </c>
      <c r="N287" s="174" t="s">
        <v>43</v>
      </c>
      <c r="O287" s="73"/>
      <c r="P287" s="175">
        <f>O287*H287</f>
        <v>0</v>
      </c>
      <c r="Q287" s="175">
        <v>0</v>
      </c>
      <c r="R287" s="175">
        <f>Q287*H287</f>
        <v>0</v>
      </c>
      <c r="S287" s="175">
        <v>0</v>
      </c>
      <c r="T287" s="176">
        <f>S287*H287</f>
        <v>0</v>
      </c>
      <c r="U287" s="39"/>
      <c r="V287" s="39"/>
      <c r="W287" s="39"/>
      <c r="X287" s="39"/>
      <c r="Y287" s="39"/>
      <c r="Z287" s="39"/>
      <c r="AA287" s="39"/>
      <c r="AB287" s="39"/>
      <c r="AC287" s="39"/>
      <c r="AD287" s="39"/>
      <c r="AE287" s="39"/>
      <c r="AR287" s="177" t="s">
        <v>219</v>
      </c>
      <c r="AT287" s="177" t="s">
        <v>132</v>
      </c>
      <c r="AU287" s="177" t="s">
        <v>79</v>
      </c>
      <c r="AY287" s="20" t="s">
        <v>129</v>
      </c>
      <c r="BE287" s="178">
        <f>IF(N287="základní",J287,0)</f>
        <v>0</v>
      </c>
      <c r="BF287" s="178">
        <f>IF(N287="snížená",J287,0)</f>
        <v>0</v>
      </c>
      <c r="BG287" s="178">
        <f>IF(N287="zákl. přenesená",J287,0)</f>
        <v>0</v>
      </c>
      <c r="BH287" s="178">
        <f>IF(N287="sníž. přenesená",J287,0)</f>
        <v>0</v>
      </c>
      <c r="BI287" s="178">
        <f>IF(N287="nulová",J287,0)</f>
        <v>0</v>
      </c>
      <c r="BJ287" s="20" t="s">
        <v>79</v>
      </c>
      <c r="BK287" s="178">
        <f>ROUND(I287*H287,2)</f>
        <v>0</v>
      </c>
      <c r="BL287" s="20" t="s">
        <v>219</v>
      </c>
      <c r="BM287" s="177" t="s">
        <v>898</v>
      </c>
    </row>
    <row r="288" s="2" customFormat="1">
      <c r="A288" s="39"/>
      <c r="B288" s="40"/>
      <c r="C288" s="39"/>
      <c r="D288" s="179" t="s">
        <v>138</v>
      </c>
      <c r="E288" s="39"/>
      <c r="F288" s="180" t="s">
        <v>478</v>
      </c>
      <c r="G288" s="39"/>
      <c r="H288" s="39"/>
      <c r="I288" s="181"/>
      <c r="J288" s="39"/>
      <c r="K288" s="39"/>
      <c r="L288" s="40"/>
      <c r="M288" s="182"/>
      <c r="N288" s="183"/>
      <c r="O288" s="73"/>
      <c r="P288" s="73"/>
      <c r="Q288" s="73"/>
      <c r="R288" s="73"/>
      <c r="S288" s="73"/>
      <c r="T288" s="74"/>
      <c r="U288" s="39"/>
      <c r="V288" s="39"/>
      <c r="W288" s="39"/>
      <c r="X288" s="39"/>
      <c r="Y288" s="39"/>
      <c r="Z288" s="39"/>
      <c r="AA288" s="39"/>
      <c r="AB288" s="39"/>
      <c r="AC288" s="39"/>
      <c r="AD288" s="39"/>
      <c r="AE288" s="39"/>
      <c r="AT288" s="20" t="s">
        <v>138</v>
      </c>
      <c r="AU288" s="20" t="s">
        <v>79</v>
      </c>
    </row>
    <row r="289" s="14" customFormat="1">
      <c r="A289" s="14"/>
      <c r="B289" s="192"/>
      <c r="C289" s="14"/>
      <c r="D289" s="185" t="s">
        <v>144</v>
      </c>
      <c r="E289" s="193" t="s">
        <v>3</v>
      </c>
      <c r="F289" s="194" t="s">
        <v>850</v>
      </c>
      <c r="G289" s="14"/>
      <c r="H289" s="195">
        <v>22</v>
      </c>
      <c r="I289" s="196"/>
      <c r="J289" s="14"/>
      <c r="K289" s="14"/>
      <c r="L289" s="192"/>
      <c r="M289" s="197"/>
      <c r="N289" s="198"/>
      <c r="O289" s="198"/>
      <c r="P289" s="198"/>
      <c r="Q289" s="198"/>
      <c r="R289" s="198"/>
      <c r="S289" s="198"/>
      <c r="T289" s="199"/>
      <c r="U289" s="14"/>
      <c r="V289" s="14"/>
      <c r="W289" s="14"/>
      <c r="X289" s="14"/>
      <c r="Y289" s="14"/>
      <c r="Z289" s="14"/>
      <c r="AA289" s="14"/>
      <c r="AB289" s="14"/>
      <c r="AC289" s="14"/>
      <c r="AD289" s="14"/>
      <c r="AE289" s="14"/>
      <c r="AT289" s="193" t="s">
        <v>144</v>
      </c>
      <c r="AU289" s="193" t="s">
        <v>79</v>
      </c>
      <c r="AV289" s="14" t="s">
        <v>79</v>
      </c>
      <c r="AW289" s="14" t="s">
        <v>33</v>
      </c>
      <c r="AX289" s="14" t="s">
        <v>15</v>
      </c>
      <c r="AY289" s="193" t="s">
        <v>129</v>
      </c>
    </row>
    <row r="290" s="2" customFormat="1" ht="24.15" customHeight="1">
      <c r="A290" s="39"/>
      <c r="B290" s="165"/>
      <c r="C290" s="200" t="s">
        <v>437</v>
      </c>
      <c r="D290" s="200" t="s">
        <v>147</v>
      </c>
      <c r="E290" s="201" t="s">
        <v>481</v>
      </c>
      <c r="F290" s="202" t="s">
        <v>482</v>
      </c>
      <c r="G290" s="203" t="s">
        <v>135</v>
      </c>
      <c r="H290" s="204">
        <v>23.100000000000001</v>
      </c>
      <c r="I290" s="205"/>
      <c r="J290" s="206">
        <f>ROUND(I290*H290,2)</f>
        <v>0</v>
      </c>
      <c r="K290" s="202" t="s">
        <v>136</v>
      </c>
      <c r="L290" s="207"/>
      <c r="M290" s="208" t="s">
        <v>3</v>
      </c>
      <c r="N290" s="209" t="s">
        <v>43</v>
      </c>
      <c r="O290" s="73"/>
      <c r="P290" s="175">
        <f>O290*H290</f>
        <v>0</v>
      </c>
      <c r="Q290" s="175">
        <v>0.0014</v>
      </c>
      <c r="R290" s="175">
        <f>Q290*H290</f>
        <v>0.032340000000000001</v>
      </c>
      <c r="S290" s="175">
        <v>0</v>
      </c>
      <c r="T290" s="176">
        <f>S290*H290</f>
        <v>0</v>
      </c>
      <c r="U290" s="39"/>
      <c r="V290" s="39"/>
      <c r="W290" s="39"/>
      <c r="X290" s="39"/>
      <c r="Y290" s="39"/>
      <c r="Z290" s="39"/>
      <c r="AA290" s="39"/>
      <c r="AB290" s="39"/>
      <c r="AC290" s="39"/>
      <c r="AD290" s="39"/>
      <c r="AE290" s="39"/>
      <c r="AR290" s="177" t="s">
        <v>320</v>
      </c>
      <c r="AT290" s="177" t="s">
        <v>147</v>
      </c>
      <c r="AU290" s="177" t="s">
        <v>79</v>
      </c>
      <c r="AY290" s="20" t="s">
        <v>129</v>
      </c>
      <c r="BE290" s="178">
        <f>IF(N290="základní",J290,0)</f>
        <v>0</v>
      </c>
      <c r="BF290" s="178">
        <f>IF(N290="snížená",J290,0)</f>
        <v>0</v>
      </c>
      <c r="BG290" s="178">
        <f>IF(N290="zákl. přenesená",J290,0)</f>
        <v>0</v>
      </c>
      <c r="BH290" s="178">
        <f>IF(N290="sníž. přenesená",J290,0)</f>
        <v>0</v>
      </c>
      <c r="BI290" s="178">
        <f>IF(N290="nulová",J290,0)</f>
        <v>0</v>
      </c>
      <c r="BJ290" s="20" t="s">
        <v>79</v>
      </c>
      <c r="BK290" s="178">
        <f>ROUND(I290*H290,2)</f>
        <v>0</v>
      </c>
      <c r="BL290" s="20" t="s">
        <v>219</v>
      </c>
      <c r="BM290" s="177" t="s">
        <v>899</v>
      </c>
    </row>
    <row r="291" s="14" customFormat="1">
      <c r="A291" s="14"/>
      <c r="B291" s="192"/>
      <c r="C291" s="14"/>
      <c r="D291" s="185" t="s">
        <v>144</v>
      </c>
      <c r="E291" s="14"/>
      <c r="F291" s="194" t="s">
        <v>900</v>
      </c>
      <c r="G291" s="14"/>
      <c r="H291" s="195">
        <v>23.100000000000001</v>
      </c>
      <c r="I291" s="196"/>
      <c r="J291" s="14"/>
      <c r="K291" s="14"/>
      <c r="L291" s="192"/>
      <c r="M291" s="197"/>
      <c r="N291" s="198"/>
      <c r="O291" s="198"/>
      <c r="P291" s="198"/>
      <c r="Q291" s="198"/>
      <c r="R291" s="198"/>
      <c r="S291" s="198"/>
      <c r="T291" s="199"/>
      <c r="U291" s="14"/>
      <c r="V291" s="14"/>
      <c r="W291" s="14"/>
      <c r="X291" s="14"/>
      <c r="Y291" s="14"/>
      <c r="Z291" s="14"/>
      <c r="AA291" s="14"/>
      <c r="AB291" s="14"/>
      <c r="AC291" s="14"/>
      <c r="AD291" s="14"/>
      <c r="AE291" s="14"/>
      <c r="AT291" s="193" t="s">
        <v>144</v>
      </c>
      <c r="AU291" s="193" t="s">
        <v>79</v>
      </c>
      <c r="AV291" s="14" t="s">
        <v>79</v>
      </c>
      <c r="AW291" s="14" t="s">
        <v>4</v>
      </c>
      <c r="AX291" s="14" t="s">
        <v>15</v>
      </c>
      <c r="AY291" s="193" t="s">
        <v>129</v>
      </c>
    </row>
    <row r="292" s="2" customFormat="1" ht="24.15" customHeight="1">
      <c r="A292" s="39"/>
      <c r="B292" s="165"/>
      <c r="C292" s="200" t="s">
        <v>442</v>
      </c>
      <c r="D292" s="200" t="s">
        <v>147</v>
      </c>
      <c r="E292" s="201" t="s">
        <v>486</v>
      </c>
      <c r="F292" s="202" t="s">
        <v>487</v>
      </c>
      <c r="G292" s="203" t="s">
        <v>135</v>
      </c>
      <c r="H292" s="204">
        <v>23.100000000000001</v>
      </c>
      <c r="I292" s="205"/>
      <c r="J292" s="206">
        <f>ROUND(I292*H292,2)</f>
        <v>0</v>
      </c>
      <c r="K292" s="202" t="s">
        <v>136</v>
      </c>
      <c r="L292" s="207"/>
      <c r="M292" s="208" t="s">
        <v>3</v>
      </c>
      <c r="N292" s="209" t="s">
        <v>43</v>
      </c>
      <c r="O292" s="73"/>
      <c r="P292" s="175">
        <f>O292*H292</f>
        <v>0</v>
      </c>
      <c r="Q292" s="175">
        <v>0.0060000000000000001</v>
      </c>
      <c r="R292" s="175">
        <f>Q292*H292</f>
        <v>0.1386</v>
      </c>
      <c r="S292" s="175">
        <v>0</v>
      </c>
      <c r="T292" s="176">
        <f>S292*H292</f>
        <v>0</v>
      </c>
      <c r="U292" s="39"/>
      <c r="V292" s="39"/>
      <c r="W292" s="39"/>
      <c r="X292" s="39"/>
      <c r="Y292" s="39"/>
      <c r="Z292" s="39"/>
      <c r="AA292" s="39"/>
      <c r="AB292" s="39"/>
      <c r="AC292" s="39"/>
      <c r="AD292" s="39"/>
      <c r="AE292" s="39"/>
      <c r="AR292" s="177" t="s">
        <v>320</v>
      </c>
      <c r="AT292" s="177" t="s">
        <v>147</v>
      </c>
      <c r="AU292" s="177" t="s">
        <v>79</v>
      </c>
      <c r="AY292" s="20" t="s">
        <v>129</v>
      </c>
      <c r="BE292" s="178">
        <f>IF(N292="základní",J292,0)</f>
        <v>0</v>
      </c>
      <c r="BF292" s="178">
        <f>IF(N292="snížená",J292,0)</f>
        <v>0</v>
      </c>
      <c r="BG292" s="178">
        <f>IF(N292="zákl. přenesená",J292,0)</f>
        <v>0</v>
      </c>
      <c r="BH292" s="178">
        <f>IF(N292="sníž. přenesená",J292,0)</f>
        <v>0</v>
      </c>
      <c r="BI292" s="178">
        <f>IF(N292="nulová",J292,0)</f>
        <v>0</v>
      </c>
      <c r="BJ292" s="20" t="s">
        <v>79</v>
      </c>
      <c r="BK292" s="178">
        <f>ROUND(I292*H292,2)</f>
        <v>0</v>
      </c>
      <c r="BL292" s="20" t="s">
        <v>219</v>
      </c>
      <c r="BM292" s="177" t="s">
        <v>901</v>
      </c>
    </row>
    <row r="293" s="14" customFormat="1">
      <c r="A293" s="14"/>
      <c r="B293" s="192"/>
      <c r="C293" s="14"/>
      <c r="D293" s="185" t="s">
        <v>144</v>
      </c>
      <c r="E293" s="14"/>
      <c r="F293" s="194" t="s">
        <v>900</v>
      </c>
      <c r="G293" s="14"/>
      <c r="H293" s="195">
        <v>23.100000000000001</v>
      </c>
      <c r="I293" s="196"/>
      <c r="J293" s="14"/>
      <c r="K293" s="14"/>
      <c r="L293" s="192"/>
      <c r="M293" s="197"/>
      <c r="N293" s="198"/>
      <c r="O293" s="198"/>
      <c r="P293" s="198"/>
      <c r="Q293" s="198"/>
      <c r="R293" s="198"/>
      <c r="S293" s="198"/>
      <c r="T293" s="199"/>
      <c r="U293" s="14"/>
      <c r="V293" s="14"/>
      <c r="W293" s="14"/>
      <c r="X293" s="14"/>
      <c r="Y293" s="14"/>
      <c r="Z293" s="14"/>
      <c r="AA293" s="14"/>
      <c r="AB293" s="14"/>
      <c r="AC293" s="14"/>
      <c r="AD293" s="14"/>
      <c r="AE293" s="14"/>
      <c r="AT293" s="193" t="s">
        <v>144</v>
      </c>
      <c r="AU293" s="193" t="s">
        <v>79</v>
      </c>
      <c r="AV293" s="14" t="s">
        <v>79</v>
      </c>
      <c r="AW293" s="14" t="s">
        <v>4</v>
      </c>
      <c r="AX293" s="14" t="s">
        <v>15</v>
      </c>
      <c r="AY293" s="193" t="s">
        <v>129</v>
      </c>
    </row>
    <row r="294" s="2" customFormat="1" ht="55.5" customHeight="1">
      <c r="A294" s="39"/>
      <c r="B294" s="165"/>
      <c r="C294" s="166" t="s">
        <v>448</v>
      </c>
      <c r="D294" s="166" t="s">
        <v>132</v>
      </c>
      <c r="E294" s="167" t="s">
        <v>514</v>
      </c>
      <c r="F294" s="168" t="s">
        <v>515</v>
      </c>
      <c r="G294" s="169" t="s">
        <v>255</v>
      </c>
      <c r="H294" s="170">
        <v>0.252</v>
      </c>
      <c r="I294" s="171"/>
      <c r="J294" s="172">
        <f>ROUND(I294*H294,2)</f>
        <v>0</v>
      </c>
      <c r="K294" s="168" t="s">
        <v>136</v>
      </c>
      <c r="L294" s="40"/>
      <c r="M294" s="173" t="s">
        <v>3</v>
      </c>
      <c r="N294" s="174" t="s">
        <v>43</v>
      </c>
      <c r="O294" s="73"/>
      <c r="P294" s="175">
        <f>O294*H294</f>
        <v>0</v>
      </c>
      <c r="Q294" s="175">
        <v>0</v>
      </c>
      <c r="R294" s="175">
        <f>Q294*H294</f>
        <v>0</v>
      </c>
      <c r="S294" s="175">
        <v>0</v>
      </c>
      <c r="T294" s="176">
        <f>S294*H294</f>
        <v>0</v>
      </c>
      <c r="U294" s="39"/>
      <c r="V294" s="39"/>
      <c r="W294" s="39"/>
      <c r="X294" s="39"/>
      <c r="Y294" s="39"/>
      <c r="Z294" s="39"/>
      <c r="AA294" s="39"/>
      <c r="AB294" s="39"/>
      <c r="AC294" s="39"/>
      <c r="AD294" s="39"/>
      <c r="AE294" s="39"/>
      <c r="AR294" s="177" t="s">
        <v>219</v>
      </c>
      <c r="AT294" s="177" t="s">
        <v>132</v>
      </c>
      <c r="AU294" s="177" t="s">
        <v>79</v>
      </c>
      <c r="AY294" s="20" t="s">
        <v>129</v>
      </c>
      <c r="BE294" s="178">
        <f>IF(N294="základní",J294,0)</f>
        <v>0</v>
      </c>
      <c r="BF294" s="178">
        <f>IF(N294="snížená",J294,0)</f>
        <v>0</v>
      </c>
      <c r="BG294" s="178">
        <f>IF(N294="zákl. přenesená",J294,0)</f>
        <v>0</v>
      </c>
      <c r="BH294" s="178">
        <f>IF(N294="sníž. přenesená",J294,0)</f>
        <v>0</v>
      </c>
      <c r="BI294" s="178">
        <f>IF(N294="nulová",J294,0)</f>
        <v>0</v>
      </c>
      <c r="BJ294" s="20" t="s">
        <v>79</v>
      </c>
      <c r="BK294" s="178">
        <f>ROUND(I294*H294,2)</f>
        <v>0</v>
      </c>
      <c r="BL294" s="20" t="s">
        <v>219</v>
      </c>
      <c r="BM294" s="177" t="s">
        <v>902</v>
      </c>
    </row>
    <row r="295" s="2" customFormat="1">
      <c r="A295" s="39"/>
      <c r="B295" s="40"/>
      <c r="C295" s="39"/>
      <c r="D295" s="179" t="s">
        <v>138</v>
      </c>
      <c r="E295" s="39"/>
      <c r="F295" s="180" t="s">
        <v>517</v>
      </c>
      <c r="G295" s="39"/>
      <c r="H295" s="39"/>
      <c r="I295" s="181"/>
      <c r="J295" s="39"/>
      <c r="K295" s="39"/>
      <c r="L295" s="40"/>
      <c r="M295" s="182"/>
      <c r="N295" s="183"/>
      <c r="O295" s="73"/>
      <c r="P295" s="73"/>
      <c r="Q295" s="73"/>
      <c r="R295" s="73"/>
      <c r="S295" s="73"/>
      <c r="T295" s="74"/>
      <c r="U295" s="39"/>
      <c r="V295" s="39"/>
      <c r="W295" s="39"/>
      <c r="X295" s="39"/>
      <c r="Y295" s="39"/>
      <c r="Z295" s="39"/>
      <c r="AA295" s="39"/>
      <c r="AB295" s="39"/>
      <c r="AC295" s="39"/>
      <c r="AD295" s="39"/>
      <c r="AE295" s="39"/>
      <c r="AT295" s="20" t="s">
        <v>138</v>
      </c>
      <c r="AU295" s="20" t="s">
        <v>79</v>
      </c>
    </row>
    <row r="296" s="12" customFormat="1" ht="22.8" customHeight="1">
      <c r="A296" s="12"/>
      <c r="B296" s="152"/>
      <c r="C296" s="12"/>
      <c r="D296" s="153" t="s">
        <v>70</v>
      </c>
      <c r="E296" s="163" t="s">
        <v>533</v>
      </c>
      <c r="F296" s="163" t="s">
        <v>534</v>
      </c>
      <c r="G296" s="12"/>
      <c r="H296" s="12"/>
      <c r="I296" s="155"/>
      <c r="J296" s="164">
        <f>BK296</f>
        <v>0</v>
      </c>
      <c r="K296" s="12"/>
      <c r="L296" s="152"/>
      <c r="M296" s="157"/>
      <c r="N296" s="158"/>
      <c r="O296" s="158"/>
      <c r="P296" s="159">
        <f>SUM(P297:P323)</f>
        <v>0</v>
      </c>
      <c r="Q296" s="158"/>
      <c r="R296" s="159">
        <f>SUM(R297:R323)</f>
        <v>1.19372886</v>
      </c>
      <c r="S296" s="158"/>
      <c r="T296" s="160">
        <f>SUM(T297:T323)</f>
        <v>0.32999999999999996</v>
      </c>
      <c r="U296" s="12"/>
      <c r="V296" s="12"/>
      <c r="W296" s="12"/>
      <c r="X296" s="12"/>
      <c r="Y296" s="12"/>
      <c r="Z296" s="12"/>
      <c r="AA296" s="12"/>
      <c r="AB296" s="12"/>
      <c r="AC296" s="12"/>
      <c r="AD296" s="12"/>
      <c r="AE296" s="12"/>
      <c r="AR296" s="153" t="s">
        <v>79</v>
      </c>
      <c r="AT296" s="161" t="s">
        <v>70</v>
      </c>
      <c r="AU296" s="161" t="s">
        <v>15</v>
      </c>
      <c r="AY296" s="153" t="s">
        <v>129</v>
      </c>
      <c r="BK296" s="162">
        <f>SUM(BK297:BK323)</f>
        <v>0</v>
      </c>
    </row>
    <row r="297" s="2" customFormat="1" ht="49.05" customHeight="1">
      <c r="A297" s="39"/>
      <c r="B297" s="165"/>
      <c r="C297" s="166" t="s">
        <v>454</v>
      </c>
      <c r="D297" s="166" t="s">
        <v>132</v>
      </c>
      <c r="E297" s="167" t="s">
        <v>536</v>
      </c>
      <c r="F297" s="168" t="s">
        <v>537</v>
      </c>
      <c r="G297" s="169" t="s">
        <v>135</v>
      </c>
      <c r="H297" s="170">
        <v>22</v>
      </c>
      <c r="I297" s="171"/>
      <c r="J297" s="172">
        <f>ROUND(I297*H297,2)</f>
        <v>0</v>
      </c>
      <c r="K297" s="168" t="s">
        <v>136</v>
      </c>
      <c r="L297" s="40"/>
      <c r="M297" s="173" t="s">
        <v>3</v>
      </c>
      <c r="N297" s="174" t="s">
        <v>43</v>
      </c>
      <c r="O297" s="73"/>
      <c r="P297" s="175">
        <f>O297*H297</f>
        <v>0</v>
      </c>
      <c r="Q297" s="175">
        <v>0</v>
      </c>
      <c r="R297" s="175">
        <f>Q297*H297</f>
        <v>0</v>
      </c>
      <c r="S297" s="175">
        <v>0.014999999999999999</v>
      </c>
      <c r="T297" s="176">
        <f>S297*H297</f>
        <v>0.32999999999999996</v>
      </c>
      <c r="U297" s="39"/>
      <c r="V297" s="39"/>
      <c r="W297" s="39"/>
      <c r="X297" s="39"/>
      <c r="Y297" s="39"/>
      <c r="Z297" s="39"/>
      <c r="AA297" s="39"/>
      <c r="AB297" s="39"/>
      <c r="AC297" s="39"/>
      <c r="AD297" s="39"/>
      <c r="AE297" s="39"/>
      <c r="AR297" s="177" t="s">
        <v>219</v>
      </c>
      <c r="AT297" s="177" t="s">
        <v>132</v>
      </c>
      <c r="AU297" s="177" t="s">
        <v>79</v>
      </c>
      <c r="AY297" s="20" t="s">
        <v>129</v>
      </c>
      <c r="BE297" s="178">
        <f>IF(N297="základní",J297,0)</f>
        <v>0</v>
      </c>
      <c r="BF297" s="178">
        <f>IF(N297="snížená",J297,0)</f>
        <v>0</v>
      </c>
      <c r="BG297" s="178">
        <f>IF(N297="zákl. přenesená",J297,0)</f>
        <v>0</v>
      </c>
      <c r="BH297" s="178">
        <f>IF(N297="sníž. přenesená",J297,0)</f>
        <v>0</v>
      </c>
      <c r="BI297" s="178">
        <f>IF(N297="nulová",J297,0)</f>
        <v>0</v>
      </c>
      <c r="BJ297" s="20" t="s">
        <v>79</v>
      </c>
      <c r="BK297" s="178">
        <f>ROUND(I297*H297,2)</f>
        <v>0</v>
      </c>
      <c r="BL297" s="20" t="s">
        <v>219</v>
      </c>
      <c r="BM297" s="177" t="s">
        <v>903</v>
      </c>
    </row>
    <row r="298" s="2" customFormat="1">
      <c r="A298" s="39"/>
      <c r="B298" s="40"/>
      <c r="C298" s="39"/>
      <c r="D298" s="179" t="s">
        <v>138</v>
      </c>
      <c r="E298" s="39"/>
      <c r="F298" s="180" t="s">
        <v>539</v>
      </c>
      <c r="G298" s="39"/>
      <c r="H298" s="39"/>
      <c r="I298" s="181"/>
      <c r="J298" s="39"/>
      <c r="K298" s="39"/>
      <c r="L298" s="40"/>
      <c r="M298" s="182"/>
      <c r="N298" s="183"/>
      <c r="O298" s="73"/>
      <c r="P298" s="73"/>
      <c r="Q298" s="73"/>
      <c r="R298" s="73"/>
      <c r="S298" s="73"/>
      <c r="T298" s="74"/>
      <c r="U298" s="39"/>
      <c r="V298" s="39"/>
      <c r="W298" s="39"/>
      <c r="X298" s="39"/>
      <c r="Y298" s="39"/>
      <c r="Z298" s="39"/>
      <c r="AA298" s="39"/>
      <c r="AB298" s="39"/>
      <c r="AC298" s="39"/>
      <c r="AD298" s="39"/>
      <c r="AE298" s="39"/>
      <c r="AT298" s="20" t="s">
        <v>138</v>
      </c>
      <c r="AU298" s="20" t="s">
        <v>79</v>
      </c>
    </row>
    <row r="299" s="2" customFormat="1" ht="37.8" customHeight="1">
      <c r="A299" s="39"/>
      <c r="B299" s="165"/>
      <c r="C299" s="166" t="s">
        <v>459</v>
      </c>
      <c r="D299" s="166" t="s">
        <v>132</v>
      </c>
      <c r="E299" s="167" t="s">
        <v>541</v>
      </c>
      <c r="F299" s="168" t="s">
        <v>542</v>
      </c>
      <c r="G299" s="169" t="s">
        <v>497</v>
      </c>
      <c r="H299" s="170">
        <v>0.58099999999999996</v>
      </c>
      <c r="I299" s="171"/>
      <c r="J299" s="172">
        <f>ROUND(I299*H299,2)</f>
        <v>0</v>
      </c>
      <c r="K299" s="168" t="s">
        <v>136</v>
      </c>
      <c r="L299" s="40"/>
      <c r="M299" s="173" t="s">
        <v>3</v>
      </c>
      <c r="N299" s="174" t="s">
        <v>43</v>
      </c>
      <c r="O299" s="73"/>
      <c r="P299" s="175">
        <f>O299*H299</f>
        <v>0</v>
      </c>
      <c r="Q299" s="175">
        <v>0.00122</v>
      </c>
      <c r="R299" s="175">
        <f>Q299*H299</f>
        <v>0.00070881999999999987</v>
      </c>
      <c r="S299" s="175">
        <v>0</v>
      </c>
      <c r="T299" s="176">
        <f>S299*H299</f>
        <v>0</v>
      </c>
      <c r="U299" s="39"/>
      <c r="V299" s="39"/>
      <c r="W299" s="39"/>
      <c r="X299" s="39"/>
      <c r="Y299" s="39"/>
      <c r="Z299" s="39"/>
      <c r="AA299" s="39"/>
      <c r="AB299" s="39"/>
      <c r="AC299" s="39"/>
      <c r="AD299" s="39"/>
      <c r="AE299" s="39"/>
      <c r="AR299" s="177" t="s">
        <v>219</v>
      </c>
      <c r="AT299" s="177" t="s">
        <v>132</v>
      </c>
      <c r="AU299" s="177" t="s">
        <v>79</v>
      </c>
      <c r="AY299" s="20" t="s">
        <v>129</v>
      </c>
      <c r="BE299" s="178">
        <f>IF(N299="základní",J299,0)</f>
        <v>0</v>
      </c>
      <c r="BF299" s="178">
        <f>IF(N299="snížená",J299,0)</f>
        <v>0</v>
      </c>
      <c r="BG299" s="178">
        <f>IF(N299="zákl. přenesená",J299,0)</f>
        <v>0</v>
      </c>
      <c r="BH299" s="178">
        <f>IF(N299="sníž. přenesená",J299,0)</f>
        <v>0</v>
      </c>
      <c r="BI299" s="178">
        <f>IF(N299="nulová",J299,0)</f>
        <v>0</v>
      </c>
      <c r="BJ299" s="20" t="s">
        <v>79</v>
      </c>
      <c r="BK299" s="178">
        <f>ROUND(I299*H299,2)</f>
        <v>0</v>
      </c>
      <c r="BL299" s="20" t="s">
        <v>219</v>
      </c>
      <c r="BM299" s="177" t="s">
        <v>904</v>
      </c>
    </row>
    <row r="300" s="2" customFormat="1">
      <c r="A300" s="39"/>
      <c r="B300" s="40"/>
      <c r="C300" s="39"/>
      <c r="D300" s="179" t="s">
        <v>138</v>
      </c>
      <c r="E300" s="39"/>
      <c r="F300" s="180" t="s">
        <v>544</v>
      </c>
      <c r="G300" s="39"/>
      <c r="H300" s="39"/>
      <c r="I300" s="181"/>
      <c r="J300" s="39"/>
      <c r="K300" s="39"/>
      <c r="L300" s="40"/>
      <c r="M300" s="182"/>
      <c r="N300" s="183"/>
      <c r="O300" s="73"/>
      <c r="P300" s="73"/>
      <c r="Q300" s="73"/>
      <c r="R300" s="73"/>
      <c r="S300" s="73"/>
      <c r="T300" s="74"/>
      <c r="U300" s="39"/>
      <c r="V300" s="39"/>
      <c r="W300" s="39"/>
      <c r="X300" s="39"/>
      <c r="Y300" s="39"/>
      <c r="Z300" s="39"/>
      <c r="AA300" s="39"/>
      <c r="AB300" s="39"/>
      <c r="AC300" s="39"/>
      <c r="AD300" s="39"/>
      <c r="AE300" s="39"/>
      <c r="AT300" s="20" t="s">
        <v>138</v>
      </c>
      <c r="AU300" s="20" t="s">
        <v>79</v>
      </c>
    </row>
    <row r="301" s="2" customFormat="1" ht="37.8" customHeight="1">
      <c r="A301" s="39"/>
      <c r="B301" s="165"/>
      <c r="C301" s="166" t="s">
        <v>463</v>
      </c>
      <c r="D301" s="166" t="s">
        <v>132</v>
      </c>
      <c r="E301" s="167" t="s">
        <v>546</v>
      </c>
      <c r="F301" s="168" t="s">
        <v>547</v>
      </c>
      <c r="G301" s="169" t="s">
        <v>135</v>
      </c>
      <c r="H301" s="170">
        <v>22</v>
      </c>
      <c r="I301" s="171"/>
      <c r="J301" s="172">
        <f>ROUND(I301*H301,2)</f>
        <v>0</v>
      </c>
      <c r="K301" s="168" t="s">
        <v>136</v>
      </c>
      <c r="L301" s="40"/>
      <c r="M301" s="173" t="s">
        <v>3</v>
      </c>
      <c r="N301" s="174" t="s">
        <v>43</v>
      </c>
      <c r="O301" s="73"/>
      <c r="P301" s="175">
        <f>O301*H301</f>
        <v>0</v>
      </c>
      <c r="Q301" s="175">
        <v>0</v>
      </c>
      <c r="R301" s="175">
        <f>Q301*H301</f>
        <v>0</v>
      </c>
      <c r="S301" s="175">
        <v>0</v>
      </c>
      <c r="T301" s="176">
        <f>S301*H301</f>
        <v>0</v>
      </c>
      <c r="U301" s="39"/>
      <c r="V301" s="39"/>
      <c r="W301" s="39"/>
      <c r="X301" s="39"/>
      <c r="Y301" s="39"/>
      <c r="Z301" s="39"/>
      <c r="AA301" s="39"/>
      <c r="AB301" s="39"/>
      <c r="AC301" s="39"/>
      <c r="AD301" s="39"/>
      <c r="AE301" s="39"/>
      <c r="AR301" s="177" t="s">
        <v>219</v>
      </c>
      <c r="AT301" s="177" t="s">
        <v>132</v>
      </c>
      <c r="AU301" s="177" t="s">
        <v>79</v>
      </c>
      <c r="AY301" s="20" t="s">
        <v>129</v>
      </c>
      <c r="BE301" s="178">
        <f>IF(N301="základní",J301,0)</f>
        <v>0</v>
      </c>
      <c r="BF301" s="178">
        <f>IF(N301="snížená",J301,0)</f>
        <v>0</v>
      </c>
      <c r="BG301" s="178">
        <f>IF(N301="zákl. přenesená",J301,0)</f>
        <v>0</v>
      </c>
      <c r="BH301" s="178">
        <f>IF(N301="sníž. přenesená",J301,0)</f>
        <v>0</v>
      </c>
      <c r="BI301" s="178">
        <f>IF(N301="nulová",J301,0)</f>
        <v>0</v>
      </c>
      <c r="BJ301" s="20" t="s">
        <v>79</v>
      </c>
      <c r="BK301" s="178">
        <f>ROUND(I301*H301,2)</f>
        <v>0</v>
      </c>
      <c r="BL301" s="20" t="s">
        <v>219</v>
      </c>
      <c r="BM301" s="177" t="s">
        <v>905</v>
      </c>
    </row>
    <row r="302" s="2" customFormat="1">
      <c r="A302" s="39"/>
      <c r="B302" s="40"/>
      <c r="C302" s="39"/>
      <c r="D302" s="179" t="s">
        <v>138</v>
      </c>
      <c r="E302" s="39"/>
      <c r="F302" s="180" t="s">
        <v>549</v>
      </c>
      <c r="G302" s="39"/>
      <c r="H302" s="39"/>
      <c r="I302" s="181"/>
      <c r="J302" s="39"/>
      <c r="K302" s="39"/>
      <c r="L302" s="40"/>
      <c r="M302" s="182"/>
      <c r="N302" s="183"/>
      <c r="O302" s="73"/>
      <c r="P302" s="73"/>
      <c r="Q302" s="73"/>
      <c r="R302" s="73"/>
      <c r="S302" s="73"/>
      <c r="T302" s="74"/>
      <c r="U302" s="39"/>
      <c r="V302" s="39"/>
      <c r="W302" s="39"/>
      <c r="X302" s="39"/>
      <c r="Y302" s="39"/>
      <c r="Z302" s="39"/>
      <c r="AA302" s="39"/>
      <c r="AB302" s="39"/>
      <c r="AC302" s="39"/>
      <c r="AD302" s="39"/>
      <c r="AE302" s="39"/>
      <c r="AT302" s="20" t="s">
        <v>138</v>
      </c>
      <c r="AU302" s="20" t="s">
        <v>79</v>
      </c>
    </row>
    <row r="303" s="2" customFormat="1" ht="16.5" customHeight="1">
      <c r="A303" s="39"/>
      <c r="B303" s="165"/>
      <c r="C303" s="200" t="s">
        <v>752</v>
      </c>
      <c r="D303" s="200" t="s">
        <v>147</v>
      </c>
      <c r="E303" s="201" t="s">
        <v>551</v>
      </c>
      <c r="F303" s="202" t="s">
        <v>552</v>
      </c>
      <c r="G303" s="203" t="s">
        <v>497</v>
      </c>
      <c r="H303" s="204">
        <v>0.58099999999999996</v>
      </c>
      <c r="I303" s="205"/>
      <c r="J303" s="206">
        <f>ROUND(I303*H303,2)</f>
        <v>0</v>
      </c>
      <c r="K303" s="202" t="s">
        <v>136</v>
      </c>
      <c r="L303" s="207"/>
      <c r="M303" s="208" t="s">
        <v>3</v>
      </c>
      <c r="N303" s="209" t="s">
        <v>43</v>
      </c>
      <c r="O303" s="73"/>
      <c r="P303" s="175">
        <f>O303*H303</f>
        <v>0</v>
      </c>
      <c r="Q303" s="175">
        <v>0.55000000000000004</v>
      </c>
      <c r="R303" s="175">
        <f>Q303*H303</f>
        <v>0.31955</v>
      </c>
      <c r="S303" s="175">
        <v>0</v>
      </c>
      <c r="T303" s="176">
        <f>S303*H303</f>
        <v>0</v>
      </c>
      <c r="U303" s="39"/>
      <c r="V303" s="39"/>
      <c r="W303" s="39"/>
      <c r="X303" s="39"/>
      <c r="Y303" s="39"/>
      <c r="Z303" s="39"/>
      <c r="AA303" s="39"/>
      <c r="AB303" s="39"/>
      <c r="AC303" s="39"/>
      <c r="AD303" s="39"/>
      <c r="AE303" s="39"/>
      <c r="AR303" s="177" t="s">
        <v>320</v>
      </c>
      <c r="AT303" s="177" t="s">
        <v>147</v>
      </c>
      <c r="AU303" s="177" t="s">
        <v>79</v>
      </c>
      <c r="AY303" s="20" t="s">
        <v>129</v>
      </c>
      <c r="BE303" s="178">
        <f>IF(N303="základní",J303,0)</f>
        <v>0</v>
      </c>
      <c r="BF303" s="178">
        <f>IF(N303="snížená",J303,0)</f>
        <v>0</v>
      </c>
      <c r="BG303" s="178">
        <f>IF(N303="zákl. přenesená",J303,0)</f>
        <v>0</v>
      </c>
      <c r="BH303" s="178">
        <f>IF(N303="sníž. přenesená",J303,0)</f>
        <v>0</v>
      </c>
      <c r="BI303" s="178">
        <f>IF(N303="nulová",J303,0)</f>
        <v>0</v>
      </c>
      <c r="BJ303" s="20" t="s">
        <v>79</v>
      </c>
      <c r="BK303" s="178">
        <f>ROUND(I303*H303,2)</f>
        <v>0</v>
      </c>
      <c r="BL303" s="20" t="s">
        <v>219</v>
      </c>
      <c r="BM303" s="177" t="s">
        <v>906</v>
      </c>
    </row>
    <row r="304" s="14" customFormat="1">
      <c r="A304" s="14"/>
      <c r="B304" s="192"/>
      <c r="C304" s="14"/>
      <c r="D304" s="185" t="s">
        <v>144</v>
      </c>
      <c r="E304" s="193" t="s">
        <v>3</v>
      </c>
      <c r="F304" s="194" t="s">
        <v>907</v>
      </c>
      <c r="G304" s="14"/>
      <c r="H304" s="195">
        <v>0.52800000000000002</v>
      </c>
      <c r="I304" s="196"/>
      <c r="J304" s="14"/>
      <c r="K304" s="14"/>
      <c r="L304" s="192"/>
      <c r="M304" s="197"/>
      <c r="N304" s="198"/>
      <c r="O304" s="198"/>
      <c r="P304" s="198"/>
      <c r="Q304" s="198"/>
      <c r="R304" s="198"/>
      <c r="S304" s="198"/>
      <c r="T304" s="199"/>
      <c r="U304" s="14"/>
      <c r="V304" s="14"/>
      <c r="W304" s="14"/>
      <c r="X304" s="14"/>
      <c r="Y304" s="14"/>
      <c r="Z304" s="14"/>
      <c r="AA304" s="14"/>
      <c r="AB304" s="14"/>
      <c r="AC304" s="14"/>
      <c r="AD304" s="14"/>
      <c r="AE304" s="14"/>
      <c r="AT304" s="193" t="s">
        <v>144</v>
      </c>
      <c r="AU304" s="193" t="s">
        <v>79</v>
      </c>
      <c r="AV304" s="14" t="s">
        <v>79</v>
      </c>
      <c r="AW304" s="14" t="s">
        <v>33</v>
      </c>
      <c r="AX304" s="14" t="s">
        <v>15</v>
      </c>
      <c r="AY304" s="193" t="s">
        <v>129</v>
      </c>
    </row>
    <row r="305" s="14" customFormat="1">
      <c r="A305" s="14"/>
      <c r="B305" s="192"/>
      <c r="C305" s="14"/>
      <c r="D305" s="185" t="s">
        <v>144</v>
      </c>
      <c r="E305" s="14"/>
      <c r="F305" s="194" t="s">
        <v>908</v>
      </c>
      <c r="G305" s="14"/>
      <c r="H305" s="195">
        <v>0.58099999999999996</v>
      </c>
      <c r="I305" s="196"/>
      <c r="J305" s="14"/>
      <c r="K305" s="14"/>
      <c r="L305" s="192"/>
      <c r="M305" s="197"/>
      <c r="N305" s="198"/>
      <c r="O305" s="198"/>
      <c r="P305" s="198"/>
      <c r="Q305" s="198"/>
      <c r="R305" s="198"/>
      <c r="S305" s="198"/>
      <c r="T305" s="199"/>
      <c r="U305" s="14"/>
      <c r="V305" s="14"/>
      <c r="W305" s="14"/>
      <c r="X305" s="14"/>
      <c r="Y305" s="14"/>
      <c r="Z305" s="14"/>
      <c r="AA305" s="14"/>
      <c r="AB305" s="14"/>
      <c r="AC305" s="14"/>
      <c r="AD305" s="14"/>
      <c r="AE305" s="14"/>
      <c r="AT305" s="193" t="s">
        <v>144</v>
      </c>
      <c r="AU305" s="193" t="s">
        <v>79</v>
      </c>
      <c r="AV305" s="14" t="s">
        <v>79</v>
      </c>
      <c r="AW305" s="14" t="s">
        <v>4</v>
      </c>
      <c r="AX305" s="14" t="s">
        <v>15</v>
      </c>
      <c r="AY305" s="193" t="s">
        <v>129</v>
      </c>
    </row>
    <row r="306" s="2" customFormat="1" ht="37.8" customHeight="1">
      <c r="A306" s="39"/>
      <c r="B306" s="165"/>
      <c r="C306" s="166" t="s">
        <v>754</v>
      </c>
      <c r="D306" s="166" t="s">
        <v>132</v>
      </c>
      <c r="E306" s="167" t="s">
        <v>574</v>
      </c>
      <c r="F306" s="168" t="s">
        <v>575</v>
      </c>
      <c r="G306" s="169" t="s">
        <v>497</v>
      </c>
      <c r="H306" s="170">
        <v>0.58099999999999996</v>
      </c>
      <c r="I306" s="171"/>
      <c r="J306" s="172">
        <f>ROUND(I306*H306,2)</f>
        <v>0</v>
      </c>
      <c r="K306" s="168" t="s">
        <v>136</v>
      </c>
      <c r="L306" s="40"/>
      <c r="M306" s="173" t="s">
        <v>3</v>
      </c>
      <c r="N306" s="174" t="s">
        <v>43</v>
      </c>
      <c r="O306" s="73"/>
      <c r="P306" s="175">
        <f>O306*H306</f>
        <v>0</v>
      </c>
      <c r="Q306" s="175">
        <v>0.022839999999999999</v>
      </c>
      <c r="R306" s="175">
        <f>Q306*H306</f>
        <v>0.013270039999999999</v>
      </c>
      <c r="S306" s="175">
        <v>0</v>
      </c>
      <c r="T306" s="176">
        <f>S306*H306</f>
        <v>0</v>
      </c>
      <c r="U306" s="39"/>
      <c r="V306" s="39"/>
      <c r="W306" s="39"/>
      <c r="X306" s="39"/>
      <c r="Y306" s="39"/>
      <c r="Z306" s="39"/>
      <c r="AA306" s="39"/>
      <c r="AB306" s="39"/>
      <c r="AC306" s="39"/>
      <c r="AD306" s="39"/>
      <c r="AE306" s="39"/>
      <c r="AR306" s="177" t="s">
        <v>219</v>
      </c>
      <c r="AT306" s="177" t="s">
        <v>132</v>
      </c>
      <c r="AU306" s="177" t="s">
        <v>79</v>
      </c>
      <c r="AY306" s="20" t="s">
        <v>129</v>
      </c>
      <c r="BE306" s="178">
        <f>IF(N306="základní",J306,0)</f>
        <v>0</v>
      </c>
      <c r="BF306" s="178">
        <f>IF(N306="snížená",J306,0)</f>
        <v>0</v>
      </c>
      <c r="BG306" s="178">
        <f>IF(N306="zákl. přenesená",J306,0)</f>
        <v>0</v>
      </c>
      <c r="BH306" s="178">
        <f>IF(N306="sníž. přenesená",J306,0)</f>
        <v>0</v>
      </c>
      <c r="BI306" s="178">
        <f>IF(N306="nulová",J306,0)</f>
        <v>0</v>
      </c>
      <c r="BJ306" s="20" t="s">
        <v>79</v>
      </c>
      <c r="BK306" s="178">
        <f>ROUND(I306*H306,2)</f>
        <v>0</v>
      </c>
      <c r="BL306" s="20" t="s">
        <v>219</v>
      </c>
      <c r="BM306" s="177" t="s">
        <v>909</v>
      </c>
    </row>
    <row r="307" s="2" customFormat="1">
      <c r="A307" s="39"/>
      <c r="B307" s="40"/>
      <c r="C307" s="39"/>
      <c r="D307" s="179" t="s">
        <v>138</v>
      </c>
      <c r="E307" s="39"/>
      <c r="F307" s="180" t="s">
        <v>577</v>
      </c>
      <c r="G307" s="39"/>
      <c r="H307" s="39"/>
      <c r="I307" s="181"/>
      <c r="J307" s="39"/>
      <c r="K307" s="39"/>
      <c r="L307" s="40"/>
      <c r="M307" s="182"/>
      <c r="N307" s="183"/>
      <c r="O307" s="73"/>
      <c r="P307" s="73"/>
      <c r="Q307" s="73"/>
      <c r="R307" s="73"/>
      <c r="S307" s="73"/>
      <c r="T307" s="74"/>
      <c r="U307" s="39"/>
      <c r="V307" s="39"/>
      <c r="W307" s="39"/>
      <c r="X307" s="39"/>
      <c r="Y307" s="39"/>
      <c r="Z307" s="39"/>
      <c r="AA307" s="39"/>
      <c r="AB307" s="39"/>
      <c r="AC307" s="39"/>
      <c r="AD307" s="39"/>
      <c r="AE307" s="39"/>
      <c r="AT307" s="20" t="s">
        <v>138</v>
      </c>
      <c r="AU307" s="20" t="s">
        <v>79</v>
      </c>
    </row>
    <row r="308" s="2" customFormat="1" ht="33" customHeight="1">
      <c r="A308" s="39"/>
      <c r="B308" s="165"/>
      <c r="C308" s="166" t="s">
        <v>466</v>
      </c>
      <c r="D308" s="166" t="s">
        <v>132</v>
      </c>
      <c r="E308" s="167" t="s">
        <v>910</v>
      </c>
      <c r="F308" s="168" t="s">
        <v>911</v>
      </c>
      <c r="G308" s="169" t="s">
        <v>135</v>
      </c>
      <c r="H308" s="170">
        <v>22</v>
      </c>
      <c r="I308" s="171"/>
      <c r="J308" s="172">
        <f>ROUND(I308*H308,2)</f>
        <v>0</v>
      </c>
      <c r="K308" s="168" t="s">
        <v>136</v>
      </c>
      <c r="L308" s="40"/>
      <c r="M308" s="173" t="s">
        <v>3</v>
      </c>
      <c r="N308" s="174" t="s">
        <v>43</v>
      </c>
      <c r="O308" s="73"/>
      <c r="P308" s="175">
        <f>O308*H308</f>
        <v>0</v>
      </c>
      <c r="Q308" s="175">
        <v>0</v>
      </c>
      <c r="R308" s="175">
        <f>Q308*H308</f>
        <v>0</v>
      </c>
      <c r="S308" s="175">
        <v>0</v>
      </c>
      <c r="T308" s="176">
        <f>S308*H308</f>
        <v>0</v>
      </c>
      <c r="U308" s="39"/>
      <c r="V308" s="39"/>
      <c r="W308" s="39"/>
      <c r="X308" s="39"/>
      <c r="Y308" s="39"/>
      <c r="Z308" s="39"/>
      <c r="AA308" s="39"/>
      <c r="AB308" s="39"/>
      <c r="AC308" s="39"/>
      <c r="AD308" s="39"/>
      <c r="AE308" s="39"/>
      <c r="AR308" s="177" t="s">
        <v>219</v>
      </c>
      <c r="AT308" s="177" t="s">
        <v>132</v>
      </c>
      <c r="AU308" s="177" t="s">
        <v>79</v>
      </c>
      <c r="AY308" s="20" t="s">
        <v>129</v>
      </c>
      <c r="BE308" s="178">
        <f>IF(N308="základní",J308,0)</f>
        <v>0</v>
      </c>
      <c r="BF308" s="178">
        <f>IF(N308="snížená",J308,0)</f>
        <v>0</v>
      </c>
      <c r="BG308" s="178">
        <f>IF(N308="zákl. přenesená",J308,0)</f>
        <v>0</v>
      </c>
      <c r="BH308" s="178">
        <f>IF(N308="sníž. přenesená",J308,0)</f>
        <v>0</v>
      </c>
      <c r="BI308" s="178">
        <f>IF(N308="nulová",J308,0)</f>
        <v>0</v>
      </c>
      <c r="BJ308" s="20" t="s">
        <v>79</v>
      </c>
      <c r="BK308" s="178">
        <f>ROUND(I308*H308,2)</f>
        <v>0</v>
      </c>
      <c r="BL308" s="20" t="s">
        <v>219</v>
      </c>
      <c r="BM308" s="177" t="s">
        <v>912</v>
      </c>
    </row>
    <row r="309" s="2" customFormat="1">
      <c r="A309" s="39"/>
      <c r="B309" s="40"/>
      <c r="C309" s="39"/>
      <c r="D309" s="179" t="s">
        <v>138</v>
      </c>
      <c r="E309" s="39"/>
      <c r="F309" s="180" t="s">
        <v>913</v>
      </c>
      <c r="G309" s="39"/>
      <c r="H309" s="39"/>
      <c r="I309" s="181"/>
      <c r="J309" s="39"/>
      <c r="K309" s="39"/>
      <c r="L309" s="40"/>
      <c r="M309" s="182"/>
      <c r="N309" s="183"/>
      <c r="O309" s="73"/>
      <c r="P309" s="73"/>
      <c r="Q309" s="73"/>
      <c r="R309" s="73"/>
      <c r="S309" s="73"/>
      <c r="T309" s="74"/>
      <c r="U309" s="39"/>
      <c r="V309" s="39"/>
      <c r="W309" s="39"/>
      <c r="X309" s="39"/>
      <c r="Y309" s="39"/>
      <c r="Z309" s="39"/>
      <c r="AA309" s="39"/>
      <c r="AB309" s="39"/>
      <c r="AC309" s="39"/>
      <c r="AD309" s="39"/>
      <c r="AE309" s="39"/>
      <c r="AT309" s="20" t="s">
        <v>138</v>
      </c>
      <c r="AU309" s="20" t="s">
        <v>79</v>
      </c>
    </row>
    <row r="310" s="14" customFormat="1">
      <c r="A310" s="14"/>
      <c r="B310" s="192"/>
      <c r="C310" s="14"/>
      <c r="D310" s="185" t="s">
        <v>144</v>
      </c>
      <c r="E310" s="193" t="s">
        <v>3</v>
      </c>
      <c r="F310" s="194" t="s">
        <v>850</v>
      </c>
      <c r="G310" s="14"/>
      <c r="H310" s="195">
        <v>22</v>
      </c>
      <c r="I310" s="196"/>
      <c r="J310" s="14"/>
      <c r="K310" s="14"/>
      <c r="L310" s="192"/>
      <c r="M310" s="197"/>
      <c r="N310" s="198"/>
      <c r="O310" s="198"/>
      <c r="P310" s="198"/>
      <c r="Q310" s="198"/>
      <c r="R310" s="198"/>
      <c r="S310" s="198"/>
      <c r="T310" s="199"/>
      <c r="U310" s="14"/>
      <c r="V310" s="14"/>
      <c r="W310" s="14"/>
      <c r="X310" s="14"/>
      <c r="Y310" s="14"/>
      <c r="Z310" s="14"/>
      <c r="AA310" s="14"/>
      <c r="AB310" s="14"/>
      <c r="AC310" s="14"/>
      <c r="AD310" s="14"/>
      <c r="AE310" s="14"/>
      <c r="AT310" s="193" t="s">
        <v>144</v>
      </c>
      <c r="AU310" s="193" t="s">
        <v>79</v>
      </c>
      <c r="AV310" s="14" t="s">
        <v>79</v>
      </c>
      <c r="AW310" s="14" t="s">
        <v>33</v>
      </c>
      <c r="AX310" s="14" t="s">
        <v>15</v>
      </c>
      <c r="AY310" s="193" t="s">
        <v>129</v>
      </c>
    </row>
    <row r="311" s="2" customFormat="1" ht="21.75" customHeight="1">
      <c r="A311" s="39"/>
      <c r="B311" s="165"/>
      <c r="C311" s="200" t="s">
        <v>469</v>
      </c>
      <c r="D311" s="200" t="s">
        <v>147</v>
      </c>
      <c r="E311" s="201" t="s">
        <v>914</v>
      </c>
      <c r="F311" s="202" t="s">
        <v>915</v>
      </c>
      <c r="G311" s="203" t="s">
        <v>505</v>
      </c>
      <c r="H311" s="204">
        <v>66</v>
      </c>
      <c r="I311" s="205"/>
      <c r="J311" s="206">
        <f>ROUND(I311*H311,2)</f>
        <v>0</v>
      </c>
      <c r="K311" s="202" t="s">
        <v>136</v>
      </c>
      <c r="L311" s="207"/>
      <c r="M311" s="208" t="s">
        <v>3</v>
      </c>
      <c r="N311" s="209" t="s">
        <v>43</v>
      </c>
      <c r="O311" s="73"/>
      <c r="P311" s="175">
        <f>O311*H311</f>
        <v>0</v>
      </c>
      <c r="Q311" s="175">
        <v>0.0030000000000000001</v>
      </c>
      <c r="R311" s="175">
        <f>Q311*H311</f>
        <v>0.19800000000000001</v>
      </c>
      <c r="S311" s="175">
        <v>0</v>
      </c>
      <c r="T311" s="176">
        <f>S311*H311</f>
        <v>0</v>
      </c>
      <c r="U311" s="39"/>
      <c r="V311" s="39"/>
      <c r="W311" s="39"/>
      <c r="X311" s="39"/>
      <c r="Y311" s="39"/>
      <c r="Z311" s="39"/>
      <c r="AA311" s="39"/>
      <c r="AB311" s="39"/>
      <c r="AC311" s="39"/>
      <c r="AD311" s="39"/>
      <c r="AE311" s="39"/>
      <c r="AR311" s="177" t="s">
        <v>320</v>
      </c>
      <c r="AT311" s="177" t="s">
        <v>147</v>
      </c>
      <c r="AU311" s="177" t="s">
        <v>79</v>
      </c>
      <c r="AY311" s="20" t="s">
        <v>129</v>
      </c>
      <c r="BE311" s="178">
        <f>IF(N311="základní",J311,0)</f>
        <v>0</v>
      </c>
      <c r="BF311" s="178">
        <f>IF(N311="snížená",J311,0)</f>
        <v>0</v>
      </c>
      <c r="BG311" s="178">
        <f>IF(N311="zákl. přenesená",J311,0)</f>
        <v>0</v>
      </c>
      <c r="BH311" s="178">
        <f>IF(N311="sníž. přenesená",J311,0)</f>
        <v>0</v>
      </c>
      <c r="BI311" s="178">
        <f>IF(N311="nulová",J311,0)</f>
        <v>0</v>
      </c>
      <c r="BJ311" s="20" t="s">
        <v>79</v>
      </c>
      <c r="BK311" s="178">
        <f>ROUND(I311*H311,2)</f>
        <v>0</v>
      </c>
      <c r="BL311" s="20" t="s">
        <v>219</v>
      </c>
      <c r="BM311" s="177" t="s">
        <v>916</v>
      </c>
    </row>
    <row r="312" s="14" customFormat="1">
      <c r="A312" s="14"/>
      <c r="B312" s="192"/>
      <c r="C312" s="14"/>
      <c r="D312" s="185" t="s">
        <v>144</v>
      </c>
      <c r="E312" s="14"/>
      <c r="F312" s="194" t="s">
        <v>917</v>
      </c>
      <c r="G312" s="14"/>
      <c r="H312" s="195">
        <v>66</v>
      </c>
      <c r="I312" s="196"/>
      <c r="J312" s="14"/>
      <c r="K312" s="14"/>
      <c r="L312" s="192"/>
      <c r="M312" s="197"/>
      <c r="N312" s="198"/>
      <c r="O312" s="198"/>
      <c r="P312" s="198"/>
      <c r="Q312" s="198"/>
      <c r="R312" s="198"/>
      <c r="S312" s="198"/>
      <c r="T312" s="199"/>
      <c r="U312" s="14"/>
      <c r="V312" s="14"/>
      <c r="W312" s="14"/>
      <c r="X312" s="14"/>
      <c r="Y312" s="14"/>
      <c r="Z312" s="14"/>
      <c r="AA312" s="14"/>
      <c r="AB312" s="14"/>
      <c r="AC312" s="14"/>
      <c r="AD312" s="14"/>
      <c r="AE312" s="14"/>
      <c r="AT312" s="193" t="s">
        <v>144</v>
      </c>
      <c r="AU312" s="193" t="s">
        <v>79</v>
      </c>
      <c r="AV312" s="14" t="s">
        <v>79</v>
      </c>
      <c r="AW312" s="14" t="s">
        <v>4</v>
      </c>
      <c r="AX312" s="14" t="s">
        <v>15</v>
      </c>
      <c r="AY312" s="193" t="s">
        <v>129</v>
      </c>
    </row>
    <row r="313" s="2" customFormat="1" ht="37.8" customHeight="1">
      <c r="A313" s="39"/>
      <c r="B313" s="165"/>
      <c r="C313" s="166" t="s">
        <v>918</v>
      </c>
      <c r="D313" s="166" t="s">
        <v>132</v>
      </c>
      <c r="E313" s="167" t="s">
        <v>919</v>
      </c>
      <c r="F313" s="168" t="s">
        <v>920</v>
      </c>
      <c r="G313" s="169" t="s">
        <v>505</v>
      </c>
      <c r="H313" s="170">
        <v>66</v>
      </c>
      <c r="I313" s="171"/>
      <c r="J313" s="172">
        <f>ROUND(I313*H313,2)</f>
        <v>0</v>
      </c>
      <c r="K313" s="168" t="s">
        <v>136</v>
      </c>
      <c r="L313" s="40"/>
      <c r="M313" s="173" t="s">
        <v>3</v>
      </c>
      <c r="N313" s="174" t="s">
        <v>43</v>
      </c>
      <c r="O313" s="73"/>
      <c r="P313" s="175">
        <f>O313*H313</f>
        <v>0</v>
      </c>
      <c r="Q313" s="175">
        <v>0.00089999999999999998</v>
      </c>
      <c r="R313" s="175">
        <f>Q313*H313</f>
        <v>0.059400000000000001</v>
      </c>
      <c r="S313" s="175">
        <v>0</v>
      </c>
      <c r="T313" s="176">
        <f>S313*H313</f>
        <v>0</v>
      </c>
      <c r="U313" s="39"/>
      <c r="V313" s="39"/>
      <c r="W313" s="39"/>
      <c r="X313" s="39"/>
      <c r="Y313" s="39"/>
      <c r="Z313" s="39"/>
      <c r="AA313" s="39"/>
      <c r="AB313" s="39"/>
      <c r="AC313" s="39"/>
      <c r="AD313" s="39"/>
      <c r="AE313" s="39"/>
      <c r="AR313" s="177" t="s">
        <v>219</v>
      </c>
      <c r="AT313" s="177" t="s">
        <v>132</v>
      </c>
      <c r="AU313" s="177" t="s">
        <v>79</v>
      </c>
      <c r="AY313" s="20" t="s">
        <v>129</v>
      </c>
      <c r="BE313" s="178">
        <f>IF(N313="základní",J313,0)</f>
        <v>0</v>
      </c>
      <c r="BF313" s="178">
        <f>IF(N313="snížená",J313,0)</f>
        <v>0</v>
      </c>
      <c r="BG313" s="178">
        <f>IF(N313="zákl. přenesená",J313,0)</f>
        <v>0</v>
      </c>
      <c r="BH313" s="178">
        <f>IF(N313="sníž. přenesená",J313,0)</f>
        <v>0</v>
      </c>
      <c r="BI313" s="178">
        <f>IF(N313="nulová",J313,0)</f>
        <v>0</v>
      </c>
      <c r="BJ313" s="20" t="s">
        <v>79</v>
      </c>
      <c r="BK313" s="178">
        <f>ROUND(I313*H313,2)</f>
        <v>0</v>
      </c>
      <c r="BL313" s="20" t="s">
        <v>219</v>
      </c>
      <c r="BM313" s="177" t="s">
        <v>921</v>
      </c>
    </row>
    <row r="314" s="2" customFormat="1">
      <c r="A314" s="39"/>
      <c r="B314" s="40"/>
      <c r="C314" s="39"/>
      <c r="D314" s="179" t="s">
        <v>138</v>
      </c>
      <c r="E314" s="39"/>
      <c r="F314" s="180" t="s">
        <v>922</v>
      </c>
      <c r="G314" s="39"/>
      <c r="H314" s="39"/>
      <c r="I314" s="181"/>
      <c r="J314" s="39"/>
      <c r="K314" s="39"/>
      <c r="L314" s="40"/>
      <c r="M314" s="182"/>
      <c r="N314" s="183"/>
      <c r="O314" s="73"/>
      <c r="P314" s="73"/>
      <c r="Q314" s="73"/>
      <c r="R314" s="73"/>
      <c r="S314" s="73"/>
      <c r="T314" s="74"/>
      <c r="U314" s="39"/>
      <c r="V314" s="39"/>
      <c r="W314" s="39"/>
      <c r="X314" s="39"/>
      <c r="Y314" s="39"/>
      <c r="Z314" s="39"/>
      <c r="AA314" s="39"/>
      <c r="AB314" s="39"/>
      <c r="AC314" s="39"/>
      <c r="AD314" s="39"/>
      <c r="AE314" s="39"/>
      <c r="AT314" s="20" t="s">
        <v>138</v>
      </c>
      <c r="AU314" s="20" t="s">
        <v>79</v>
      </c>
    </row>
    <row r="315" s="2" customFormat="1" ht="49.05" customHeight="1">
      <c r="A315" s="39"/>
      <c r="B315" s="165"/>
      <c r="C315" s="166" t="s">
        <v>757</v>
      </c>
      <c r="D315" s="166" t="s">
        <v>132</v>
      </c>
      <c r="E315" s="167" t="s">
        <v>923</v>
      </c>
      <c r="F315" s="168" t="s">
        <v>924</v>
      </c>
      <c r="G315" s="169" t="s">
        <v>135</v>
      </c>
      <c r="H315" s="170">
        <v>22</v>
      </c>
      <c r="I315" s="171"/>
      <c r="J315" s="172">
        <f>ROUND(I315*H315,2)</f>
        <v>0</v>
      </c>
      <c r="K315" s="168" t="s">
        <v>136</v>
      </c>
      <c r="L315" s="40"/>
      <c r="M315" s="173" t="s">
        <v>3</v>
      </c>
      <c r="N315" s="174" t="s">
        <v>43</v>
      </c>
      <c r="O315" s="73"/>
      <c r="P315" s="175">
        <f>O315*H315</f>
        <v>0</v>
      </c>
      <c r="Q315" s="175">
        <v>0.00021000000000000001</v>
      </c>
      <c r="R315" s="175">
        <f>Q315*H315</f>
        <v>0.00462</v>
      </c>
      <c r="S315" s="175">
        <v>0</v>
      </c>
      <c r="T315" s="176">
        <f>S315*H315</f>
        <v>0</v>
      </c>
      <c r="U315" s="39"/>
      <c r="V315" s="39"/>
      <c r="W315" s="39"/>
      <c r="X315" s="39"/>
      <c r="Y315" s="39"/>
      <c r="Z315" s="39"/>
      <c r="AA315" s="39"/>
      <c r="AB315" s="39"/>
      <c r="AC315" s="39"/>
      <c r="AD315" s="39"/>
      <c r="AE315" s="39"/>
      <c r="AR315" s="177" t="s">
        <v>219</v>
      </c>
      <c r="AT315" s="177" t="s">
        <v>132</v>
      </c>
      <c r="AU315" s="177" t="s">
        <v>79</v>
      </c>
      <c r="AY315" s="20" t="s">
        <v>129</v>
      </c>
      <c r="BE315" s="178">
        <f>IF(N315="základní",J315,0)</f>
        <v>0</v>
      </c>
      <c r="BF315" s="178">
        <f>IF(N315="snížená",J315,0)</f>
        <v>0</v>
      </c>
      <c r="BG315" s="178">
        <f>IF(N315="zákl. přenesená",J315,0)</f>
        <v>0</v>
      </c>
      <c r="BH315" s="178">
        <f>IF(N315="sníž. přenesená",J315,0)</f>
        <v>0</v>
      </c>
      <c r="BI315" s="178">
        <f>IF(N315="nulová",J315,0)</f>
        <v>0</v>
      </c>
      <c r="BJ315" s="20" t="s">
        <v>79</v>
      </c>
      <c r="BK315" s="178">
        <f>ROUND(I315*H315,2)</f>
        <v>0</v>
      </c>
      <c r="BL315" s="20" t="s">
        <v>219</v>
      </c>
      <c r="BM315" s="177" t="s">
        <v>925</v>
      </c>
    </row>
    <row r="316" s="2" customFormat="1">
      <c r="A316" s="39"/>
      <c r="B316" s="40"/>
      <c r="C316" s="39"/>
      <c r="D316" s="179" t="s">
        <v>138</v>
      </c>
      <c r="E316" s="39"/>
      <c r="F316" s="180" t="s">
        <v>926</v>
      </c>
      <c r="G316" s="39"/>
      <c r="H316" s="39"/>
      <c r="I316" s="181"/>
      <c r="J316" s="39"/>
      <c r="K316" s="39"/>
      <c r="L316" s="40"/>
      <c r="M316" s="182"/>
      <c r="N316" s="183"/>
      <c r="O316" s="73"/>
      <c r="P316" s="73"/>
      <c r="Q316" s="73"/>
      <c r="R316" s="73"/>
      <c r="S316" s="73"/>
      <c r="T316" s="74"/>
      <c r="U316" s="39"/>
      <c r="V316" s="39"/>
      <c r="W316" s="39"/>
      <c r="X316" s="39"/>
      <c r="Y316" s="39"/>
      <c r="Z316" s="39"/>
      <c r="AA316" s="39"/>
      <c r="AB316" s="39"/>
      <c r="AC316" s="39"/>
      <c r="AD316" s="39"/>
      <c r="AE316" s="39"/>
      <c r="AT316" s="20" t="s">
        <v>138</v>
      </c>
      <c r="AU316" s="20" t="s">
        <v>79</v>
      </c>
    </row>
    <row r="317" s="2" customFormat="1" ht="16.5" customHeight="1">
      <c r="A317" s="39"/>
      <c r="B317" s="165"/>
      <c r="C317" s="200" t="s">
        <v>759</v>
      </c>
      <c r="D317" s="200" t="s">
        <v>147</v>
      </c>
      <c r="E317" s="201" t="s">
        <v>927</v>
      </c>
      <c r="F317" s="202" t="s">
        <v>928</v>
      </c>
      <c r="G317" s="203" t="s">
        <v>135</v>
      </c>
      <c r="H317" s="204">
        <v>23.760000000000002</v>
      </c>
      <c r="I317" s="205"/>
      <c r="J317" s="206">
        <f>ROUND(I317*H317,2)</f>
        <v>0</v>
      </c>
      <c r="K317" s="202" t="s">
        <v>3</v>
      </c>
      <c r="L317" s="207"/>
      <c r="M317" s="208" t="s">
        <v>3</v>
      </c>
      <c r="N317" s="209" t="s">
        <v>43</v>
      </c>
      <c r="O317" s="73"/>
      <c r="P317" s="175">
        <f>O317*H317</f>
        <v>0</v>
      </c>
      <c r="Q317" s="175">
        <v>0.025000000000000001</v>
      </c>
      <c r="R317" s="175">
        <f>Q317*H317</f>
        <v>0.59400000000000008</v>
      </c>
      <c r="S317" s="175">
        <v>0</v>
      </c>
      <c r="T317" s="176">
        <f>S317*H317</f>
        <v>0</v>
      </c>
      <c r="U317" s="39"/>
      <c r="V317" s="39"/>
      <c r="W317" s="39"/>
      <c r="X317" s="39"/>
      <c r="Y317" s="39"/>
      <c r="Z317" s="39"/>
      <c r="AA317" s="39"/>
      <c r="AB317" s="39"/>
      <c r="AC317" s="39"/>
      <c r="AD317" s="39"/>
      <c r="AE317" s="39"/>
      <c r="AR317" s="177" t="s">
        <v>320</v>
      </c>
      <c r="AT317" s="177" t="s">
        <v>147</v>
      </c>
      <c r="AU317" s="177" t="s">
        <v>79</v>
      </c>
      <c r="AY317" s="20" t="s">
        <v>129</v>
      </c>
      <c r="BE317" s="178">
        <f>IF(N317="základní",J317,0)</f>
        <v>0</v>
      </c>
      <c r="BF317" s="178">
        <f>IF(N317="snížená",J317,0)</f>
        <v>0</v>
      </c>
      <c r="BG317" s="178">
        <f>IF(N317="zákl. přenesená",J317,0)</f>
        <v>0</v>
      </c>
      <c r="BH317" s="178">
        <f>IF(N317="sníž. přenesená",J317,0)</f>
        <v>0</v>
      </c>
      <c r="BI317" s="178">
        <f>IF(N317="nulová",J317,0)</f>
        <v>0</v>
      </c>
      <c r="BJ317" s="20" t="s">
        <v>79</v>
      </c>
      <c r="BK317" s="178">
        <f>ROUND(I317*H317,2)</f>
        <v>0</v>
      </c>
      <c r="BL317" s="20" t="s">
        <v>219</v>
      </c>
      <c r="BM317" s="177" t="s">
        <v>929</v>
      </c>
    </row>
    <row r="318" s="14" customFormat="1">
      <c r="A318" s="14"/>
      <c r="B318" s="192"/>
      <c r="C318" s="14"/>
      <c r="D318" s="185" t="s">
        <v>144</v>
      </c>
      <c r="E318" s="14"/>
      <c r="F318" s="194" t="s">
        <v>930</v>
      </c>
      <c r="G318" s="14"/>
      <c r="H318" s="195">
        <v>23.760000000000002</v>
      </c>
      <c r="I318" s="196"/>
      <c r="J318" s="14"/>
      <c r="K318" s="14"/>
      <c r="L318" s="192"/>
      <c r="M318" s="197"/>
      <c r="N318" s="198"/>
      <c r="O318" s="198"/>
      <c r="P318" s="198"/>
      <c r="Q318" s="198"/>
      <c r="R318" s="198"/>
      <c r="S318" s="198"/>
      <c r="T318" s="199"/>
      <c r="U318" s="14"/>
      <c r="V318" s="14"/>
      <c r="W318" s="14"/>
      <c r="X318" s="14"/>
      <c r="Y318" s="14"/>
      <c r="Z318" s="14"/>
      <c r="AA318" s="14"/>
      <c r="AB318" s="14"/>
      <c r="AC318" s="14"/>
      <c r="AD318" s="14"/>
      <c r="AE318" s="14"/>
      <c r="AT318" s="193" t="s">
        <v>144</v>
      </c>
      <c r="AU318" s="193" t="s">
        <v>79</v>
      </c>
      <c r="AV318" s="14" t="s">
        <v>79</v>
      </c>
      <c r="AW318" s="14" t="s">
        <v>4</v>
      </c>
      <c r="AX318" s="14" t="s">
        <v>15</v>
      </c>
      <c r="AY318" s="193" t="s">
        <v>129</v>
      </c>
    </row>
    <row r="319" s="2" customFormat="1" ht="24.15" customHeight="1">
      <c r="A319" s="39"/>
      <c r="B319" s="165"/>
      <c r="C319" s="166" t="s">
        <v>474</v>
      </c>
      <c r="D319" s="166" t="s">
        <v>132</v>
      </c>
      <c r="E319" s="167" t="s">
        <v>931</v>
      </c>
      <c r="F319" s="168" t="s">
        <v>932</v>
      </c>
      <c r="G319" s="169" t="s">
        <v>135</v>
      </c>
      <c r="H319" s="170">
        <v>22</v>
      </c>
      <c r="I319" s="171"/>
      <c r="J319" s="172">
        <f>ROUND(I319*H319,2)</f>
        <v>0</v>
      </c>
      <c r="K319" s="168" t="s">
        <v>136</v>
      </c>
      <c r="L319" s="40"/>
      <c r="M319" s="173" t="s">
        <v>3</v>
      </c>
      <c r="N319" s="174" t="s">
        <v>43</v>
      </c>
      <c r="O319" s="73"/>
      <c r="P319" s="175">
        <f>O319*H319</f>
        <v>0</v>
      </c>
      <c r="Q319" s="175">
        <v>0.00019000000000000001</v>
      </c>
      <c r="R319" s="175">
        <f>Q319*H319</f>
        <v>0.0041800000000000006</v>
      </c>
      <c r="S319" s="175">
        <v>0</v>
      </c>
      <c r="T319" s="176">
        <f>S319*H319</f>
        <v>0</v>
      </c>
      <c r="U319" s="39"/>
      <c r="V319" s="39"/>
      <c r="W319" s="39"/>
      <c r="X319" s="39"/>
      <c r="Y319" s="39"/>
      <c r="Z319" s="39"/>
      <c r="AA319" s="39"/>
      <c r="AB319" s="39"/>
      <c r="AC319" s="39"/>
      <c r="AD319" s="39"/>
      <c r="AE319" s="39"/>
      <c r="AR319" s="177" t="s">
        <v>219</v>
      </c>
      <c r="AT319" s="177" t="s">
        <v>132</v>
      </c>
      <c r="AU319" s="177" t="s">
        <v>79</v>
      </c>
      <c r="AY319" s="20" t="s">
        <v>129</v>
      </c>
      <c r="BE319" s="178">
        <f>IF(N319="základní",J319,0)</f>
        <v>0</v>
      </c>
      <c r="BF319" s="178">
        <f>IF(N319="snížená",J319,0)</f>
        <v>0</v>
      </c>
      <c r="BG319" s="178">
        <f>IF(N319="zákl. přenesená",J319,0)</f>
        <v>0</v>
      </c>
      <c r="BH319" s="178">
        <f>IF(N319="sníž. přenesená",J319,0)</f>
        <v>0</v>
      </c>
      <c r="BI319" s="178">
        <f>IF(N319="nulová",J319,0)</f>
        <v>0</v>
      </c>
      <c r="BJ319" s="20" t="s">
        <v>79</v>
      </c>
      <c r="BK319" s="178">
        <f>ROUND(I319*H319,2)</f>
        <v>0</v>
      </c>
      <c r="BL319" s="20" t="s">
        <v>219</v>
      </c>
      <c r="BM319" s="177" t="s">
        <v>933</v>
      </c>
    </row>
    <row r="320" s="2" customFormat="1">
      <c r="A320" s="39"/>
      <c r="B320" s="40"/>
      <c r="C320" s="39"/>
      <c r="D320" s="179" t="s">
        <v>138</v>
      </c>
      <c r="E320" s="39"/>
      <c r="F320" s="180" t="s">
        <v>934</v>
      </c>
      <c r="G320" s="39"/>
      <c r="H320" s="39"/>
      <c r="I320" s="181"/>
      <c r="J320" s="39"/>
      <c r="K320" s="39"/>
      <c r="L320" s="40"/>
      <c r="M320" s="182"/>
      <c r="N320" s="183"/>
      <c r="O320" s="73"/>
      <c r="P320" s="73"/>
      <c r="Q320" s="73"/>
      <c r="R320" s="73"/>
      <c r="S320" s="73"/>
      <c r="T320" s="74"/>
      <c r="U320" s="39"/>
      <c r="V320" s="39"/>
      <c r="W320" s="39"/>
      <c r="X320" s="39"/>
      <c r="Y320" s="39"/>
      <c r="Z320" s="39"/>
      <c r="AA320" s="39"/>
      <c r="AB320" s="39"/>
      <c r="AC320" s="39"/>
      <c r="AD320" s="39"/>
      <c r="AE320" s="39"/>
      <c r="AT320" s="20" t="s">
        <v>138</v>
      </c>
      <c r="AU320" s="20" t="s">
        <v>79</v>
      </c>
    </row>
    <row r="321" s="2" customFormat="1" ht="37.8" customHeight="1">
      <c r="A321" s="39"/>
      <c r="B321" s="165"/>
      <c r="C321" s="166" t="s">
        <v>480</v>
      </c>
      <c r="D321" s="166" t="s">
        <v>132</v>
      </c>
      <c r="E321" s="167" t="s">
        <v>580</v>
      </c>
      <c r="F321" s="168" t="s">
        <v>581</v>
      </c>
      <c r="G321" s="169" t="s">
        <v>135</v>
      </c>
      <c r="H321" s="170">
        <v>22</v>
      </c>
      <c r="I321" s="171"/>
      <c r="J321" s="172">
        <f>ROUND(I321*H321,2)</f>
        <v>0</v>
      </c>
      <c r="K321" s="168" t="s">
        <v>3</v>
      </c>
      <c r="L321" s="40"/>
      <c r="M321" s="173" t="s">
        <v>3</v>
      </c>
      <c r="N321" s="174" t="s">
        <v>43</v>
      </c>
      <c r="O321" s="73"/>
      <c r="P321" s="175">
        <f>O321*H321</f>
        <v>0</v>
      </c>
      <c r="Q321" s="175">
        <v>0</v>
      </c>
      <c r="R321" s="175">
        <f>Q321*H321</f>
        <v>0</v>
      </c>
      <c r="S321" s="175">
        <v>0</v>
      </c>
      <c r="T321" s="176">
        <f>S321*H321</f>
        <v>0</v>
      </c>
      <c r="U321" s="39"/>
      <c r="V321" s="39"/>
      <c r="W321" s="39"/>
      <c r="X321" s="39"/>
      <c r="Y321" s="39"/>
      <c r="Z321" s="39"/>
      <c r="AA321" s="39"/>
      <c r="AB321" s="39"/>
      <c r="AC321" s="39"/>
      <c r="AD321" s="39"/>
      <c r="AE321" s="39"/>
      <c r="AR321" s="177" t="s">
        <v>219</v>
      </c>
      <c r="AT321" s="177" t="s">
        <v>132</v>
      </c>
      <c r="AU321" s="177" t="s">
        <v>79</v>
      </c>
      <c r="AY321" s="20" t="s">
        <v>129</v>
      </c>
      <c r="BE321" s="178">
        <f>IF(N321="základní",J321,0)</f>
        <v>0</v>
      </c>
      <c r="BF321" s="178">
        <f>IF(N321="snížená",J321,0)</f>
        <v>0</v>
      </c>
      <c r="BG321" s="178">
        <f>IF(N321="zákl. přenesená",J321,0)</f>
        <v>0</v>
      </c>
      <c r="BH321" s="178">
        <f>IF(N321="sníž. přenesená",J321,0)</f>
        <v>0</v>
      </c>
      <c r="BI321" s="178">
        <f>IF(N321="nulová",J321,0)</f>
        <v>0</v>
      </c>
      <c r="BJ321" s="20" t="s">
        <v>79</v>
      </c>
      <c r="BK321" s="178">
        <f>ROUND(I321*H321,2)</f>
        <v>0</v>
      </c>
      <c r="BL321" s="20" t="s">
        <v>219</v>
      </c>
      <c r="BM321" s="177" t="s">
        <v>935</v>
      </c>
    </row>
    <row r="322" s="2" customFormat="1" ht="55.5" customHeight="1">
      <c r="A322" s="39"/>
      <c r="B322" s="165"/>
      <c r="C322" s="166" t="s">
        <v>485</v>
      </c>
      <c r="D322" s="166" t="s">
        <v>132</v>
      </c>
      <c r="E322" s="167" t="s">
        <v>584</v>
      </c>
      <c r="F322" s="168" t="s">
        <v>585</v>
      </c>
      <c r="G322" s="169" t="s">
        <v>255</v>
      </c>
      <c r="H322" s="170">
        <v>1.194</v>
      </c>
      <c r="I322" s="171"/>
      <c r="J322" s="172">
        <f>ROUND(I322*H322,2)</f>
        <v>0</v>
      </c>
      <c r="K322" s="168" t="s">
        <v>136</v>
      </c>
      <c r="L322" s="40"/>
      <c r="M322" s="173" t="s">
        <v>3</v>
      </c>
      <c r="N322" s="174" t="s">
        <v>43</v>
      </c>
      <c r="O322" s="73"/>
      <c r="P322" s="175">
        <f>O322*H322</f>
        <v>0</v>
      </c>
      <c r="Q322" s="175">
        <v>0</v>
      </c>
      <c r="R322" s="175">
        <f>Q322*H322</f>
        <v>0</v>
      </c>
      <c r="S322" s="175">
        <v>0</v>
      </c>
      <c r="T322" s="176">
        <f>S322*H322</f>
        <v>0</v>
      </c>
      <c r="U322" s="39"/>
      <c r="V322" s="39"/>
      <c r="W322" s="39"/>
      <c r="X322" s="39"/>
      <c r="Y322" s="39"/>
      <c r="Z322" s="39"/>
      <c r="AA322" s="39"/>
      <c r="AB322" s="39"/>
      <c r="AC322" s="39"/>
      <c r="AD322" s="39"/>
      <c r="AE322" s="39"/>
      <c r="AR322" s="177" t="s">
        <v>219</v>
      </c>
      <c r="AT322" s="177" t="s">
        <v>132</v>
      </c>
      <c r="AU322" s="177" t="s">
        <v>79</v>
      </c>
      <c r="AY322" s="20" t="s">
        <v>129</v>
      </c>
      <c r="BE322" s="178">
        <f>IF(N322="základní",J322,0)</f>
        <v>0</v>
      </c>
      <c r="BF322" s="178">
        <f>IF(N322="snížená",J322,0)</f>
        <v>0</v>
      </c>
      <c r="BG322" s="178">
        <f>IF(N322="zákl. přenesená",J322,0)</f>
        <v>0</v>
      </c>
      <c r="BH322" s="178">
        <f>IF(N322="sníž. přenesená",J322,0)</f>
        <v>0</v>
      </c>
      <c r="BI322" s="178">
        <f>IF(N322="nulová",J322,0)</f>
        <v>0</v>
      </c>
      <c r="BJ322" s="20" t="s">
        <v>79</v>
      </c>
      <c r="BK322" s="178">
        <f>ROUND(I322*H322,2)</f>
        <v>0</v>
      </c>
      <c r="BL322" s="20" t="s">
        <v>219</v>
      </c>
      <c r="BM322" s="177" t="s">
        <v>936</v>
      </c>
    </row>
    <row r="323" s="2" customFormat="1">
      <c r="A323" s="39"/>
      <c r="B323" s="40"/>
      <c r="C323" s="39"/>
      <c r="D323" s="179" t="s">
        <v>138</v>
      </c>
      <c r="E323" s="39"/>
      <c r="F323" s="180" t="s">
        <v>587</v>
      </c>
      <c r="G323" s="39"/>
      <c r="H323" s="39"/>
      <c r="I323" s="181"/>
      <c r="J323" s="39"/>
      <c r="K323" s="39"/>
      <c r="L323" s="40"/>
      <c r="M323" s="182"/>
      <c r="N323" s="183"/>
      <c r="O323" s="73"/>
      <c r="P323" s="73"/>
      <c r="Q323" s="73"/>
      <c r="R323" s="73"/>
      <c r="S323" s="73"/>
      <c r="T323" s="74"/>
      <c r="U323" s="39"/>
      <c r="V323" s="39"/>
      <c r="W323" s="39"/>
      <c r="X323" s="39"/>
      <c r="Y323" s="39"/>
      <c r="Z323" s="39"/>
      <c r="AA323" s="39"/>
      <c r="AB323" s="39"/>
      <c r="AC323" s="39"/>
      <c r="AD323" s="39"/>
      <c r="AE323" s="39"/>
      <c r="AT323" s="20" t="s">
        <v>138</v>
      </c>
      <c r="AU323" s="20" t="s">
        <v>79</v>
      </c>
    </row>
    <row r="324" s="12" customFormat="1" ht="22.8" customHeight="1">
      <c r="A324" s="12"/>
      <c r="B324" s="152"/>
      <c r="C324" s="12"/>
      <c r="D324" s="153" t="s">
        <v>70</v>
      </c>
      <c r="E324" s="163" t="s">
        <v>588</v>
      </c>
      <c r="F324" s="163" t="s">
        <v>589</v>
      </c>
      <c r="G324" s="12"/>
      <c r="H324" s="12"/>
      <c r="I324" s="155"/>
      <c r="J324" s="164">
        <f>BK324</f>
        <v>0</v>
      </c>
      <c r="K324" s="12"/>
      <c r="L324" s="152"/>
      <c r="M324" s="157"/>
      <c r="N324" s="158"/>
      <c r="O324" s="158"/>
      <c r="P324" s="159">
        <f>SUM(P325:P332)</f>
        <v>0</v>
      </c>
      <c r="Q324" s="158"/>
      <c r="R324" s="159">
        <f>SUM(R325:R332)</f>
        <v>0</v>
      </c>
      <c r="S324" s="158"/>
      <c r="T324" s="160">
        <f>SUM(T325:T332)</f>
        <v>0</v>
      </c>
      <c r="U324" s="12"/>
      <c r="V324" s="12"/>
      <c r="W324" s="12"/>
      <c r="X324" s="12"/>
      <c r="Y324" s="12"/>
      <c r="Z324" s="12"/>
      <c r="AA324" s="12"/>
      <c r="AB324" s="12"/>
      <c r="AC324" s="12"/>
      <c r="AD324" s="12"/>
      <c r="AE324" s="12"/>
      <c r="AR324" s="153" t="s">
        <v>79</v>
      </c>
      <c r="AT324" s="161" t="s">
        <v>70</v>
      </c>
      <c r="AU324" s="161" t="s">
        <v>15</v>
      </c>
      <c r="AY324" s="153" t="s">
        <v>129</v>
      </c>
      <c r="BK324" s="162">
        <f>SUM(BK325:BK332)</f>
        <v>0</v>
      </c>
    </row>
    <row r="325" s="2" customFormat="1" ht="37.8" customHeight="1">
      <c r="A325" s="39"/>
      <c r="B325" s="165"/>
      <c r="C325" s="166" t="s">
        <v>489</v>
      </c>
      <c r="D325" s="166" t="s">
        <v>132</v>
      </c>
      <c r="E325" s="167" t="s">
        <v>591</v>
      </c>
      <c r="F325" s="168" t="s">
        <v>592</v>
      </c>
      <c r="G325" s="169" t="s">
        <v>505</v>
      </c>
      <c r="H325" s="170">
        <v>29</v>
      </c>
      <c r="I325" s="171"/>
      <c r="J325" s="172">
        <f>ROUND(I325*H325,2)</f>
        <v>0</v>
      </c>
      <c r="K325" s="168" t="s">
        <v>3</v>
      </c>
      <c r="L325" s="40"/>
      <c r="M325" s="173" t="s">
        <v>3</v>
      </c>
      <c r="N325" s="174" t="s">
        <v>43</v>
      </c>
      <c r="O325" s="73"/>
      <c r="P325" s="175">
        <f>O325*H325</f>
        <v>0</v>
      </c>
      <c r="Q325" s="175">
        <v>0</v>
      </c>
      <c r="R325" s="175">
        <f>Q325*H325</f>
        <v>0</v>
      </c>
      <c r="S325" s="175">
        <v>0</v>
      </c>
      <c r="T325" s="176">
        <f>S325*H325</f>
        <v>0</v>
      </c>
      <c r="U325" s="39"/>
      <c r="V325" s="39"/>
      <c r="W325" s="39"/>
      <c r="X325" s="39"/>
      <c r="Y325" s="39"/>
      <c r="Z325" s="39"/>
      <c r="AA325" s="39"/>
      <c r="AB325" s="39"/>
      <c r="AC325" s="39"/>
      <c r="AD325" s="39"/>
      <c r="AE325" s="39"/>
      <c r="AR325" s="177" t="s">
        <v>219</v>
      </c>
      <c r="AT325" s="177" t="s">
        <v>132</v>
      </c>
      <c r="AU325" s="177" t="s">
        <v>79</v>
      </c>
      <c r="AY325" s="20" t="s">
        <v>129</v>
      </c>
      <c r="BE325" s="178">
        <f>IF(N325="základní",J325,0)</f>
        <v>0</v>
      </c>
      <c r="BF325" s="178">
        <f>IF(N325="snížená",J325,0)</f>
        <v>0</v>
      </c>
      <c r="BG325" s="178">
        <f>IF(N325="zákl. přenesená",J325,0)</f>
        <v>0</v>
      </c>
      <c r="BH325" s="178">
        <f>IF(N325="sníž. přenesená",J325,0)</f>
        <v>0</v>
      </c>
      <c r="BI325" s="178">
        <f>IF(N325="nulová",J325,0)</f>
        <v>0</v>
      </c>
      <c r="BJ325" s="20" t="s">
        <v>79</v>
      </c>
      <c r="BK325" s="178">
        <f>ROUND(I325*H325,2)</f>
        <v>0</v>
      </c>
      <c r="BL325" s="20" t="s">
        <v>219</v>
      </c>
      <c r="BM325" s="177" t="s">
        <v>937</v>
      </c>
    </row>
    <row r="326" s="2" customFormat="1" ht="37.8" customHeight="1">
      <c r="A326" s="39"/>
      <c r="B326" s="165"/>
      <c r="C326" s="166" t="s">
        <v>494</v>
      </c>
      <c r="D326" s="166" t="s">
        <v>132</v>
      </c>
      <c r="E326" s="167" t="s">
        <v>595</v>
      </c>
      <c r="F326" s="168" t="s">
        <v>596</v>
      </c>
      <c r="G326" s="169" t="s">
        <v>505</v>
      </c>
      <c r="H326" s="170">
        <v>10</v>
      </c>
      <c r="I326" s="171"/>
      <c r="J326" s="172">
        <f>ROUND(I326*H326,2)</f>
        <v>0</v>
      </c>
      <c r="K326" s="168" t="s">
        <v>3</v>
      </c>
      <c r="L326" s="40"/>
      <c r="M326" s="173" t="s">
        <v>3</v>
      </c>
      <c r="N326" s="174" t="s">
        <v>43</v>
      </c>
      <c r="O326" s="73"/>
      <c r="P326" s="175">
        <f>O326*H326</f>
        <v>0</v>
      </c>
      <c r="Q326" s="175">
        <v>0</v>
      </c>
      <c r="R326" s="175">
        <f>Q326*H326</f>
        <v>0</v>
      </c>
      <c r="S326" s="175">
        <v>0</v>
      </c>
      <c r="T326" s="176">
        <f>S326*H326</f>
        <v>0</v>
      </c>
      <c r="U326" s="39"/>
      <c r="V326" s="39"/>
      <c r="W326" s="39"/>
      <c r="X326" s="39"/>
      <c r="Y326" s="39"/>
      <c r="Z326" s="39"/>
      <c r="AA326" s="39"/>
      <c r="AB326" s="39"/>
      <c r="AC326" s="39"/>
      <c r="AD326" s="39"/>
      <c r="AE326" s="39"/>
      <c r="AR326" s="177" t="s">
        <v>219</v>
      </c>
      <c r="AT326" s="177" t="s">
        <v>132</v>
      </c>
      <c r="AU326" s="177" t="s">
        <v>79</v>
      </c>
      <c r="AY326" s="20" t="s">
        <v>129</v>
      </c>
      <c r="BE326" s="178">
        <f>IF(N326="základní",J326,0)</f>
        <v>0</v>
      </c>
      <c r="BF326" s="178">
        <f>IF(N326="snížená",J326,0)</f>
        <v>0</v>
      </c>
      <c r="BG326" s="178">
        <f>IF(N326="zákl. přenesená",J326,0)</f>
        <v>0</v>
      </c>
      <c r="BH326" s="178">
        <f>IF(N326="sníž. přenesená",J326,0)</f>
        <v>0</v>
      </c>
      <c r="BI326" s="178">
        <f>IF(N326="nulová",J326,0)</f>
        <v>0</v>
      </c>
      <c r="BJ326" s="20" t="s">
        <v>79</v>
      </c>
      <c r="BK326" s="178">
        <f>ROUND(I326*H326,2)</f>
        <v>0</v>
      </c>
      <c r="BL326" s="20" t="s">
        <v>219</v>
      </c>
      <c r="BM326" s="177" t="s">
        <v>938</v>
      </c>
    </row>
    <row r="327" s="2" customFormat="1" ht="24.15" customHeight="1">
      <c r="A327" s="39"/>
      <c r="B327" s="165"/>
      <c r="C327" s="166" t="s">
        <v>502</v>
      </c>
      <c r="D327" s="166" t="s">
        <v>132</v>
      </c>
      <c r="E327" s="167" t="s">
        <v>599</v>
      </c>
      <c r="F327" s="168" t="s">
        <v>600</v>
      </c>
      <c r="G327" s="169" t="s">
        <v>505</v>
      </c>
      <c r="H327" s="170">
        <v>10</v>
      </c>
      <c r="I327" s="171"/>
      <c r="J327" s="172">
        <f>ROUND(I327*H327,2)</f>
        <v>0</v>
      </c>
      <c r="K327" s="168" t="s">
        <v>3</v>
      </c>
      <c r="L327" s="40"/>
      <c r="M327" s="173" t="s">
        <v>3</v>
      </c>
      <c r="N327" s="174" t="s">
        <v>43</v>
      </c>
      <c r="O327" s="73"/>
      <c r="P327" s="175">
        <f>O327*H327</f>
        <v>0</v>
      </c>
      <c r="Q327" s="175">
        <v>0</v>
      </c>
      <c r="R327" s="175">
        <f>Q327*H327</f>
        <v>0</v>
      </c>
      <c r="S327" s="175">
        <v>0</v>
      </c>
      <c r="T327" s="176">
        <f>S327*H327</f>
        <v>0</v>
      </c>
      <c r="U327" s="39"/>
      <c r="V327" s="39"/>
      <c r="W327" s="39"/>
      <c r="X327" s="39"/>
      <c r="Y327" s="39"/>
      <c r="Z327" s="39"/>
      <c r="AA327" s="39"/>
      <c r="AB327" s="39"/>
      <c r="AC327" s="39"/>
      <c r="AD327" s="39"/>
      <c r="AE327" s="39"/>
      <c r="AR327" s="177" t="s">
        <v>219</v>
      </c>
      <c r="AT327" s="177" t="s">
        <v>132</v>
      </c>
      <c r="AU327" s="177" t="s">
        <v>79</v>
      </c>
      <c r="AY327" s="20" t="s">
        <v>129</v>
      </c>
      <c r="BE327" s="178">
        <f>IF(N327="základní",J327,0)</f>
        <v>0</v>
      </c>
      <c r="BF327" s="178">
        <f>IF(N327="snížená",J327,0)</f>
        <v>0</v>
      </c>
      <c r="BG327" s="178">
        <f>IF(N327="zákl. přenesená",J327,0)</f>
        <v>0</v>
      </c>
      <c r="BH327" s="178">
        <f>IF(N327="sníž. přenesená",J327,0)</f>
        <v>0</v>
      </c>
      <c r="BI327" s="178">
        <f>IF(N327="nulová",J327,0)</f>
        <v>0</v>
      </c>
      <c r="BJ327" s="20" t="s">
        <v>79</v>
      </c>
      <c r="BK327" s="178">
        <f>ROUND(I327*H327,2)</f>
        <v>0</v>
      </c>
      <c r="BL327" s="20" t="s">
        <v>219</v>
      </c>
      <c r="BM327" s="177" t="s">
        <v>939</v>
      </c>
    </row>
    <row r="328" s="2" customFormat="1" ht="37.8" customHeight="1">
      <c r="A328" s="39"/>
      <c r="B328" s="165"/>
      <c r="C328" s="166" t="s">
        <v>509</v>
      </c>
      <c r="D328" s="166" t="s">
        <v>132</v>
      </c>
      <c r="E328" s="167" t="s">
        <v>603</v>
      </c>
      <c r="F328" s="168" t="s">
        <v>604</v>
      </c>
      <c r="G328" s="169" t="s">
        <v>505</v>
      </c>
      <c r="H328" s="170">
        <v>17</v>
      </c>
      <c r="I328" s="171"/>
      <c r="J328" s="172">
        <f>ROUND(I328*H328,2)</f>
        <v>0</v>
      </c>
      <c r="K328" s="168" t="s">
        <v>3</v>
      </c>
      <c r="L328" s="40"/>
      <c r="M328" s="173" t="s">
        <v>3</v>
      </c>
      <c r="N328" s="174" t="s">
        <v>43</v>
      </c>
      <c r="O328" s="73"/>
      <c r="P328" s="175">
        <f>O328*H328</f>
        <v>0</v>
      </c>
      <c r="Q328" s="175">
        <v>0</v>
      </c>
      <c r="R328" s="175">
        <f>Q328*H328</f>
        <v>0</v>
      </c>
      <c r="S328" s="175">
        <v>0</v>
      </c>
      <c r="T328" s="176">
        <f>S328*H328</f>
        <v>0</v>
      </c>
      <c r="U328" s="39"/>
      <c r="V328" s="39"/>
      <c r="W328" s="39"/>
      <c r="X328" s="39"/>
      <c r="Y328" s="39"/>
      <c r="Z328" s="39"/>
      <c r="AA328" s="39"/>
      <c r="AB328" s="39"/>
      <c r="AC328" s="39"/>
      <c r="AD328" s="39"/>
      <c r="AE328" s="39"/>
      <c r="AR328" s="177" t="s">
        <v>219</v>
      </c>
      <c r="AT328" s="177" t="s">
        <v>132</v>
      </c>
      <c r="AU328" s="177" t="s">
        <v>79</v>
      </c>
      <c r="AY328" s="20" t="s">
        <v>129</v>
      </c>
      <c r="BE328" s="178">
        <f>IF(N328="základní",J328,0)</f>
        <v>0</v>
      </c>
      <c r="BF328" s="178">
        <f>IF(N328="snížená",J328,0)</f>
        <v>0</v>
      </c>
      <c r="BG328" s="178">
        <f>IF(N328="zákl. přenesená",J328,0)</f>
        <v>0</v>
      </c>
      <c r="BH328" s="178">
        <f>IF(N328="sníž. přenesená",J328,0)</f>
        <v>0</v>
      </c>
      <c r="BI328" s="178">
        <f>IF(N328="nulová",J328,0)</f>
        <v>0</v>
      </c>
      <c r="BJ328" s="20" t="s">
        <v>79</v>
      </c>
      <c r="BK328" s="178">
        <f>ROUND(I328*H328,2)</f>
        <v>0</v>
      </c>
      <c r="BL328" s="20" t="s">
        <v>219</v>
      </c>
      <c r="BM328" s="177" t="s">
        <v>940</v>
      </c>
    </row>
    <row r="329" s="2" customFormat="1" ht="24.15" customHeight="1">
      <c r="A329" s="39"/>
      <c r="B329" s="165"/>
      <c r="C329" s="166" t="s">
        <v>513</v>
      </c>
      <c r="D329" s="166" t="s">
        <v>132</v>
      </c>
      <c r="E329" s="167" t="s">
        <v>607</v>
      </c>
      <c r="F329" s="168" t="s">
        <v>608</v>
      </c>
      <c r="G329" s="169" t="s">
        <v>505</v>
      </c>
      <c r="H329" s="170">
        <v>17</v>
      </c>
      <c r="I329" s="171"/>
      <c r="J329" s="172">
        <f>ROUND(I329*H329,2)</f>
        <v>0</v>
      </c>
      <c r="K329" s="168" t="s">
        <v>3</v>
      </c>
      <c r="L329" s="40"/>
      <c r="M329" s="173" t="s">
        <v>3</v>
      </c>
      <c r="N329" s="174" t="s">
        <v>43</v>
      </c>
      <c r="O329" s="73"/>
      <c r="P329" s="175">
        <f>O329*H329</f>
        <v>0</v>
      </c>
      <c r="Q329" s="175">
        <v>0</v>
      </c>
      <c r="R329" s="175">
        <f>Q329*H329</f>
        <v>0</v>
      </c>
      <c r="S329" s="175">
        <v>0</v>
      </c>
      <c r="T329" s="176">
        <f>S329*H329</f>
        <v>0</v>
      </c>
      <c r="U329" s="39"/>
      <c r="V329" s="39"/>
      <c r="W329" s="39"/>
      <c r="X329" s="39"/>
      <c r="Y329" s="39"/>
      <c r="Z329" s="39"/>
      <c r="AA329" s="39"/>
      <c r="AB329" s="39"/>
      <c r="AC329" s="39"/>
      <c r="AD329" s="39"/>
      <c r="AE329" s="39"/>
      <c r="AR329" s="177" t="s">
        <v>219</v>
      </c>
      <c r="AT329" s="177" t="s">
        <v>132</v>
      </c>
      <c r="AU329" s="177" t="s">
        <v>79</v>
      </c>
      <c r="AY329" s="20" t="s">
        <v>129</v>
      </c>
      <c r="BE329" s="178">
        <f>IF(N329="základní",J329,0)</f>
        <v>0</v>
      </c>
      <c r="BF329" s="178">
        <f>IF(N329="snížená",J329,0)</f>
        <v>0</v>
      </c>
      <c r="BG329" s="178">
        <f>IF(N329="zákl. přenesená",J329,0)</f>
        <v>0</v>
      </c>
      <c r="BH329" s="178">
        <f>IF(N329="sníž. přenesená",J329,0)</f>
        <v>0</v>
      </c>
      <c r="BI329" s="178">
        <f>IF(N329="nulová",J329,0)</f>
        <v>0</v>
      </c>
      <c r="BJ329" s="20" t="s">
        <v>79</v>
      </c>
      <c r="BK329" s="178">
        <f>ROUND(I329*H329,2)</f>
        <v>0</v>
      </c>
      <c r="BL329" s="20" t="s">
        <v>219</v>
      </c>
      <c r="BM329" s="177" t="s">
        <v>941</v>
      </c>
    </row>
    <row r="330" s="2" customFormat="1" ht="24.15" customHeight="1">
      <c r="A330" s="39"/>
      <c r="B330" s="165"/>
      <c r="C330" s="166" t="s">
        <v>520</v>
      </c>
      <c r="D330" s="166" t="s">
        <v>132</v>
      </c>
      <c r="E330" s="167" t="s">
        <v>627</v>
      </c>
      <c r="F330" s="168" t="s">
        <v>628</v>
      </c>
      <c r="G330" s="169" t="s">
        <v>505</v>
      </c>
      <c r="H330" s="170">
        <v>4</v>
      </c>
      <c r="I330" s="171"/>
      <c r="J330" s="172">
        <f>ROUND(I330*H330,2)</f>
        <v>0</v>
      </c>
      <c r="K330" s="168" t="s">
        <v>3</v>
      </c>
      <c r="L330" s="40"/>
      <c r="M330" s="173" t="s">
        <v>3</v>
      </c>
      <c r="N330" s="174" t="s">
        <v>43</v>
      </c>
      <c r="O330" s="73"/>
      <c r="P330" s="175">
        <f>O330*H330</f>
        <v>0</v>
      </c>
      <c r="Q330" s="175">
        <v>0</v>
      </c>
      <c r="R330" s="175">
        <f>Q330*H330</f>
        <v>0</v>
      </c>
      <c r="S330" s="175">
        <v>0</v>
      </c>
      <c r="T330" s="176">
        <f>S330*H330</f>
        <v>0</v>
      </c>
      <c r="U330" s="39"/>
      <c r="V330" s="39"/>
      <c r="W330" s="39"/>
      <c r="X330" s="39"/>
      <c r="Y330" s="39"/>
      <c r="Z330" s="39"/>
      <c r="AA330" s="39"/>
      <c r="AB330" s="39"/>
      <c r="AC330" s="39"/>
      <c r="AD330" s="39"/>
      <c r="AE330" s="39"/>
      <c r="AR330" s="177" t="s">
        <v>219</v>
      </c>
      <c r="AT330" s="177" t="s">
        <v>132</v>
      </c>
      <c r="AU330" s="177" t="s">
        <v>79</v>
      </c>
      <c r="AY330" s="20" t="s">
        <v>129</v>
      </c>
      <c r="BE330" s="178">
        <f>IF(N330="základní",J330,0)</f>
        <v>0</v>
      </c>
      <c r="BF330" s="178">
        <f>IF(N330="snížená",J330,0)</f>
        <v>0</v>
      </c>
      <c r="BG330" s="178">
        <f>IF(N330="zákl. přenesená",J330,0)</f>
        <v>0</v>
      </c>
      <c r="BH330" s="178">
        <f>IF(N330="sníž. přenesená",J330,0)</f>
        <v>0</v>
      </c>
      <c r="BI330" s="178">
        <f>IF(N330="nulová",J330,0)</f>
        <v>0</v>
      </c>
      <c r="BJ330" s="20" t="s">
        <v>79</v>
      </c>
      <c r="BK330" s="178">
        <f>ROUND(I330*H330,2)</f>
        <v>0</v>
      </c>
      <c r="BL330" s="20" t="s">
        <v>219</v>
      </c>
      <c r="BM330" s="177" t="s">
        <v>942</v>
      </c>
    </row>
    <row r="331" s="2" customFormat="1" ht="55.5" customHeight="1">
      <c r="A331" s="39"/>
      <c r="B331" s="165"/>
      <c r="C331" s="166" t="s">
        <v>525</v>
      </c>
      <c r="D331" s="166" t="s">
        <v>132</v>
      </c>
      <c r="E331" s="167" t="s">
        <v>631</v>
      </c>
      <c r="F331" s="168" t="s">
        <v>632</v>
      </c>
      <c r="G331" s="169" t="s">
        <v>633</v>
      </c>
      <c r="H331" s="218"/>
      <c r="I331" s="171"/>
      <c r="J331" s="172">
        <f>ROUND(I331*H331,2)</f>
        <v>0</v>
      </c>
      <c r="K331" s="168" t="s">
        <v>136</v>
      </c>
      <c r="L331" s="40"/>
      <c r="M331" s="173" t="s">
        <v>3</v>
      </c>
      <c r="N331" s="174" t="s">
        <v>43</v>
      </c>
      <c r="O331" s="73"/>
      <c r="P331" s="175">
        <f>O331*H331</f>
        <v>0</v>
      </c>
      <c r="Q331" s="175">
        <v>0</v>
      </c>
      <c r="R331" s="175">
        <f>Q331*H331</f>
        <v>0</v>
      </c>
      <c r="S331" s="175">
        <v>0</v>
      </c>
      <c r="T331" s="176">
        <f>S331*H331</f>
        <v>0</v>
      </c>
      <c r="U331" s="39"/>
      <c r="V331" s="39"/>
      <c r="W331" s="39"/>
      <c r="X331" s="39"/>
      <c r="Y331" s="39"/>
      <c r="Z331" s="39"/>
      <c r="AA331" s="39"/>
      <c r="AB331" s="39"/>
      <c r="AC331" s="39"/>
      <c r="AD331" s="39"/>
      <c r="AE331" s="39"/>
      <c r="AR331" s="177" t="s">
        <v>219</v>
      </c>
      <c r="AT331" s="177" t="s">
        <v>132</v>
      </c>
      <c r="AU331" s="177" t="s">
        <v>79</v>
      </c>
      <c r="AY331" s="20" t="s">
        <v>129</v>
      </c>
      <c r="BE331" s="178">
        <f>IF(N331="základní",J331,0)</f>
        <v>0</v>
      </c>
      <c r="BF331" s="178">
        <f>IF(N331="snížená",J331,0)</f>
        <v>0</v>
      </c>
      <c r="BG331" s="178">
        <f>IF(N331="zákl. přenesená",J331,0)</f>
        <v>0</v>
      </c>
      <c r="BH331" s="178">
        <f>IF(N331="sníž. přenesená",J331,0)</f>
        <v>0</v>
      </c>
      <c r="BI331" s="178">
        <f>IF(N331="nulová",J331,0)</f>
        <v>0</v>
      </c>
      <c r="BJ331" s="20" t="s">
        <v>79</v>
      </c>
      <c r="BK331" s="178">
        <f>ROUND(I331*H331,2)</f>
        <v>0</v>
      </c>
      <c r="BL331" s="20" t="s">
        <v>219</v>
      </c>
      <c r="BM331" s="177" t="s">
        <v>943</v>
      </c>
    </row>
    <row r="332" s="2" customFormat="1">
      <c r="A332" s="39"/>
      <c r="B332" s="40"/>
      <c r="C332" s="39"/>
      <c r="D332" s="179" t="s">
        <v>138</v>
      </c>
      <c r="E332" s="39"/>
      <c r="F332" s="180" t="s">
        <v>635</v>
      </c>
      <c r="G332" s="39"/>
      <c r="H332" s="39"/>
      <c r="I332" s="181"/>
      <c r="J332" s="39"/>
      <c r="K332" s="39"/>
      <c r="L332" s="40"/>
      <c r="M332" s="182"/>
      <c r="N332" s="183"/>
      <c r="O332" s="73"/>
      <c r="P332" s="73"/>
      <c r="Q332" s="73"/>
      <c r="R332" s="73"/>
      <c r="S332" s="73"/>
      <c r="T332" s="74"/>
      <c r="U332" s="39"/>
      <c r="V332" s="39"/>
      <c r="W332" s="39"/>
      <c r="X332" s="39"/>
      <c r="Y332" s="39"/>
      <c r="Z332" s="39"/>
      <c r="AA332" s="39"/>
      <c r="AB332" s="39"/>
      <c r="AC332" s="39"/>
      <c r="AD332" s="39"/>
      <c r="AE332" s="39"/>
      <c r="AT332" s="20" t="s">
        <v>138</v>
      </c>
      <c r="AU332" s="20" t="s">
        <v>79</v>
      </c>
    </row>
    <row r="333" s="12" customFormat="1" ht="22.8" customHeight="1">
      <c r="A333" s="12"/>
      <c r="B333" s="152"/>
      <c r="C333" s="12"/>
      <c r="D333" s="153" t="s">
        <v>70</v>
      </c>
      <c r="E333" s="163" t="s">
        <v>636</v>
      </c>
      <c r="F333" s="163" t="s">
        <v>637</v>
      </c>
      <c r="G333" s="12"/>
      <c r="H333" s="12"/>
      <c r="I333" s="155"/>
      <c r="J333" s="164">
        <f>BK333</f>
        <v>0</v>
      </c>
      <c r="K333" s="12"/>
      <c r="L333" s="152"/>
      <c r="M333" s="157"/>
      <c r="N333" s="158"/>
      <c r="O333" s="158"/>
      <c r="P333" s="159">
        <f>SUM(P334:P337)</f>
        <v>0</v>
      </c>
      <c r="Q333" s="158"/>
      <c r="R333" s="159">
        <f>SUM(R334:R337)</f>
        <v>0</v>
      </c>
      <c r="S333" s="158"/>
      <c r="T333" s="160">
        <f>SUM(T334:T337)</f>
        <v>0</v>
      </c>
      <c r="U333" s="12"/>
      <c r="V333" s="12"/>
      <c r="W333" s="12"/>
      <c r="X333" s="12"/>
      <c r="Y333" s="12"/>
      <c r="Z333" s="12"/>
      <c r="AA333" s="12"/>
      <c r="AB333" s="12"/>
      <c r="AC333" s="12"/>
      <c r="AD333" s="12"/>
      <c r="AE333" s="12"/>
      <c r="AR333" s="153" t="s">
        <v>79</v>
      </c>
      <c r="AT333" s="161" t="s">
        <v>70</v>
      </c>
      <c r="AU333" s="161" t="s">
        <v>15</v>
      </c>
      <c r="AY333" s="153" t="s">
        <v>129</v>
      </c>
      <c r="BK333" s="162">
        <f>SUM(BK334:BK337)</f>
        <v>0</v>
      </c>
    </row>
    <row r="334" s="2" customFormat="1" ht="55.5" customHeight="1">
      <c r="A334" s="39"/>
      <c r="B334" s="165"/>
      <c r="C334" s="166" t="s">
        <v>529</v>
      </c>
      <c r="D334" s="166" t="s">
        <v>132</v>
      </c>
      <c r="E334" s="167" t="s">
        <v>641</v>
      </c>
      <c r="F334" s="168" t="s">
        <v>642</v>
      </c>
      <c r="G334" s="169" t="s">
        <v>633</v>
      </c>
      <c r="H334" s="218"/>
      <c r="I334" s="171"/>
      <c r="J334" s="172">
        <f>ROUND(I334*H334,2)</f>
        <v>0</v>
      </c>
      <c r="K334" s="168" t="s">
        <v>136</v>
      </c>
      <c r="L334" s="40"/>
      <c r="M334" s="173" t="s">
        <v>3</v>
      </c>
      <c r="N334" s="174" t="s">
        <v>43</v>
      </c>
      <c r="O334" s="73"/>
      <c r="P334" s="175">
        <f>O334*H334</f>
        <v>0</v>
      </c>
      <c r="Q334" s="175">
        <v>0</v>
      </c>
      <c r="R334" s="175">
        <f>Q334*H334</f>
        <v>0</v>
      </c>
      <c r="S334" s="175">
        <v>0</v>
      </c>
      <c r="T334" s="176">
        <f>S334*H334</f>
        <v>0</v>
      </c>
      <c r="U334" s="39"/>
      <c r="V334" s="39"/>
      <c r="W334" s="39"/>
      <c r="X334" s="39"/>
      <c r="Y334" s="39"/>
      <c r="Z334" s="39"/>
      <c r="AA334" s="39"/>
      <c r="AB334" s="39"/>
      <c r="AC334" s="39"/>
      <c r="AD334" s="39"/>
      <c r="AE334" s="39"/>
      <c r="AR334" s="177" t="s">
        <v>219</v>
      </c>
      <c r="AT334" s="177" t="s">
        <v>132</v>
      </c>
      <c r="AU334" s="177" t="s">
        <v>79</v>
      </c>
      <c r="AY334" s="20" t="s">
        <v>129</v>
      </c>
      <c r="BE334" s="178">
        <f>IF(N334="základní",J334,0)</f>
        <v>0</v>
      </c>
      <c r="BF334" s="178">
        <f>IF(N334="snížená",J334,0)</f>
        <v>0</v>
      </c>
      <c r="BG334" s="178">
        <f>IF(N334="zákl. přenesená",J334,0)</f>
        <v>0</v>
      </c>
      <c r="BH334" s="178">
        <f>IF(N334="sníž. přenesená",J334,0)</f>
        <v>0</v>
      </c>
      <c r="BI334" s="178">
        <f>IF(N334="nulová",J334,0)</f>
        <v>0</v>
      </c>
      <c r="BJ334" s="20" t="s">
        <v>79</v>
      </c>
      <c r="BK334" s="178">
        <f>ROUND(I334*H334,2)</f>
        <v>0</v>
      </c>
      <c r="BL334" s="20" t="s">
        <v>219</v>
      </c>
      <c r="BM334" s="177" t="s">
        <v>944</v>
      </c>
    </row>
    <row r="335" s="2" customFormat="1">
      <c r="A335" s="39"/>
      <c r="B335" s="40"/>
      <c r="C335" s="39"/>
      <c r="D335" s="179" t="s">
        <v>138</v>
      </c>
      <c r="E335" s="39"/>
      <c r="F335" s="180" t="s">
        <v>644</v>
      </c>
      <c r="G335" s="39"/>
      <c r="H335" s="39"/>
      <c r="I335" s="181"/>
      <c r="J335" s="39"/>
      <c r="K335" s="39"/>
      <c r="L335" s="40"/>
      <c r="M335" s="182"/>
      <c r="N335" s="183"/>
      <c r="O335" s="73"/>
      <c r="P335" s="73"/>
      <c r="Q335" s="73"/>
      <c r="R335" s="73"/>
      <c r="S335" s="73"/>
      <c r="T335" s="74"/>
      <c r="U335" s="39"/>
      <c r="V335" s="39"/>
      <c r="W335" s="39"/>
      <c r="X335" s="39"/>
      <c r="Y335" s="39"/>
      <c r="Z335" s="39"/>
      <c r="AA335" s="39"/>
      <c r="AB335" s="39"/>
      <c r="AC335" s="39"/>
      <c r="AD335" s="39"/>
      <c r="AE335" s="39"/>
      <c r="AT335" s="20" t="s">
        <v>138</v>
      </c>
      <c r="AU335" s="20" t="s">
        <v>79</v>
      </c>
    </row>
    <row r="336" s="2" customFormat="1" ht="33" customHeight="1">
      <c r="A336" s="39"/>
      <c r="B336" s="165"/>
      <c r="C336" s="166" t="s">
        <v>535</v>
      </c>
      <c r="D336" s="166" t="s">
        <v>132</v>
      </c>
      <c r="E336" s="167" t="s">
        <v>945</v>
      </c>
      <c r="F336" s="168" t="s">
        <v>946</v>
      </c>
      <c r="G336" s="169" t="s">
        <v>505</v>
      </c>
      <c r="H336" s="170">
        <v>1.7</v>
      </c>
      <c r="I336" s="171"/>
      <c r="J336" s="172">
        <f>ROUND(I336*H336,2)</f>
        <v>0</v>
      </c>
      <c r="K336" s="168" t="s">
        <v>3</v>
      </c>
      <c r="L336" s="40"/>
      <c r="M336" s="173" t="s">
        <v>3</v>
      </c>
      <c r="N336" s="174" t="s">
        <v>43</v>
      </c>
      <c r="O336" s="73"/>
      <c r="P336" s="175">
        <f>O336*H336</f>
        <v>0</v>
      </c>
      <c r="Q336" s="175">
        <v>0</v>
      </c>
      <c r="R336" s="175">
        <f>Q336*H336</f>
        <v>0</v>
      </c>
      <c r="S336" s="175">
        <v>0</v>
      </c>
      <c r="T336" s="176">
        <f>S336*H336</f>
        <v>0</v>
      </c>
      <c r="U336" s="39"/>
      <c r="V336" s="39"/>
      <c r="W336" s="39"/>
      <c r="X336" s="39"/>
      <c r="Y336" s="39"/>
      <c r="Z336" s="39"/>
      <c r="AA336" s="39"/>
      <c r="AB336" s="39"/>
      <c r="AC336" s="39"/>
      <c r="AD336" s="39"/>
      <c r="AE336" s="39"/>
      <c r="AR336" s="177" t="s">
        <v>219</v>
      </c>
      <c r="AT336" s="177" t="s">
        <v>132</v>
      </c>
      <c r="AU336" s="177" t="s">
        <v>79</v>
      </c>
      <c r="AY336" s="20" t="s">
        <v>129</v>
      </c>
      <c r="BE336" s="178">
        <f>IF(N336="základní",J336,0)</f>
        <v>0</v>
      </c>
      <c r="BF336" s="178">
        <f>IF(N336="snížená",J336,0)</f>
        <v>0</v>
      </c>
      <c r="BG336" s="178">
        <f>IF(N336="zákl. přenesená",J336,0)</f>
        <v>0</v>
      </c>
      <c r="BH336" s="178">
        <f>IF(N336="sníž. přenesená",J336,0)</f>
        <v>0</v>
      </c>
      <c r="BI336" s="178">
        <f>IF(N336="nulová",J336,0)</f>
        <v>0</v>
      </c>
      <c r="BJ336" s="20" t="s">
        <v>79</v>
      </c>
      <c r="BK336" s="178">
        <f>ROUND(I336*H336,2)</f>
        <v>0</v>
      </c>
      <c r="BL336" s="20" t="s">
        <v>219</v>
      </c>
      <c r="BM336" s="177" t="s">
        <v>947</v>
      </c>
    </row>
    <row r="337" s="14" customFormat="1">
      <c r="A337" s="14"/>
      <c r="B337" s="192"/>
      <c r="C337" s="14"/>
      <c r="D337" s="185" t="s">
        <v>144</v>
      </c>
      <c r="E337" s="193" t="s">
        <v>3</v>
      </c>
      <c r="F337" s="194" t="s">
        <v>315</v>
      </c>
      <c r="G337" s="14"/>
      <c r="H337" s="195">
        <v>1.7</v>
      </c>
      <c r="I337" s="196"/>
      <c r="J337" s="14"/>
      <c r="K337" s="14"/>
      <c r="L337" s="192"/>
      <c r="M337" s="197"/>
      <c r="N337" s="198"/>
      <c r="O337" s="198"/>
      <c r="P337" s="198"/>
      <c r="Q337" s="198"/>
      <c r="R337" s="198"/>
      <c r="S337" s="198"/>
      <c r="T337" s="199"/>
      <c r="U337" s="14"/>
      <c r="V337" s="14"/>
      <c r="W337" s="14"/>
      <c r="X337" s="14"/>
      <c r="Y337" s="14"/>
      <c r="Z337" s="14"/>
      <c r="AA337" s="14"/>
      <c r="AB337" s="14"/>
      <c r="AC337" s="14"/>
      <c r="AD337" s="14"/>
      <c r="AE337" s="14"/>
      <c r="AT337" s="193" t="s">
        <v>144</v>
      </c>
      <c r="AU337" s="193" t="s">
        <v>79</v>
      </c>
      <c r="AV337" s="14" t="s">
        <v>79</v>
      </c>
      <c r="AW337" s="14" t="s">
        <v>33</v>
      </c>
      <c r="AX337" s="14" t="s">
        <v>15</v>
      </c>
      <c r="AY337" s="193" t="s">
        <v>129</v>
      </c>
    </row>
    <row r="338" s="12" customFormat="1" ht="25.92" customHeight="1">
      <c r="A338" s="12"/>
      <c r="B338" s="152"/>
      <c r="C338" s="12"/>
      <c r="D338" s="153" t="s">
        <v>70</v>
      </c>
      <c r="E338" s="154" t="s">
        <v>645</v>
      </c>
      <c r="F338" s="154" t="s">
        <v>646</v>
      </c>
      <c r="G338" s="12"/>
      <c r="H338" s="12"/>
      <c r="I338" s="155"/>
      <c r="J338" s="156">
        <f>BK338</f>
        <v>0</v>
      </c>
      <c r="K338" s="12"/>
      <c r="L338" s="152"/>
      <c r="M338" s="157"/>
      <c r="N338" s="158"/>
      <c r="O338" s="158"/>
      <c r="P338" s="159">
        <f>SUM(P339:P349)</f>
        <v>0</v>
      </c>
      <c r="Q338" s="158"/>
      <c r="R338" s="159">
        <f>SUM(R339:R349)</f>
        <v>0</v>
      </c>
      <c r="S338" s="158"/>
      <c r="T338" s="160">
        <f>SUM(T339:T349)</f>
        <v>0</v>
      </c>
      <c r="U338" s="12"/>
      <c r="V338" s="12"/>
      <c r="W338" s="12"/>
      <c r="X338" s="12"/>
      <c r="Y338" s="12"/>
      <c r="Z338" s="12"/>
      <c r="AA338" s="12"/>
      <c r="AB338" s="12"/>
      <c r="AC338" s="12"/>
      <c r="AD338" s="12"/>
      <c r="AE338" s="12"/>
      <c r="AR338" s="153" t="s">
        <v>88</v>
      </c>
      <c r="AT338" s="161" t="s">
        <v>70</v>
      </c>
      <c r="AU338" s="161" t="s">
        <v>71</v>
      </c>
      <c r="AY338" s="153" t="s">
        <v>129</v>
      </c>
      <c r="BK338" s="162">
        <f>SUM(BK339:BK349)</f>
        <v>0</v>
      </c>
    </row>
    <row r="339" s="2" customFormat="1" ht="24.15" customHeight="1">
      <c r="A339" s="39"/>
      <c r="B339" s="165"/>
      <c r="C339" s="166" t="s">
        <v>540</v>
      </c>
      <c r="D339" s="166" t="s">
        <v>132</v>
      </c>
      <c r="E339" s="167" t="s">
        <v>647</v>
      </c>
      <c r="F339" s="168" t="s">
        <v>648</v>
      </c>
      <c r="G339" s="169" t="s">
        <v>523</v>
      </c>
      <c r="H339" s="170">
        <v>1</v>
      </c>
      <c r="I339" s="171"/>
      <c r="J339" s="172">
        <f>ROUND(I339*H339,2)</f>
        <v>0</v>
      </c>
      <c r="K339" s="168" t="s">
        <v>3</v>
      </c>
      <c r="L339" s="40"/>
      <c r="M339" s="173" t="s">
        <v>3</v>
      </c>
      <c r="N339" s="174" t="s">
        <v>43</v>
      </c>
      <c r="O339" s="73"/>
      <c r="P339" s="175">
        <f>O339*H339</f>
        <v>0</v>
      </c>
      <c r="Q339" s="175">
        <v>0</v>
      </c>
      <c r="R339" s="175">
        <f>Q339*H339</f>
        <v>0</v>
      </c>
      <c r="S339" s="175">
        <v>0</v>
      </c>
      <c r="T339" s="176">
        <f>S339*H339</f>
        <v>0</v>
      </c>
      <c r="U339" s="39"/>
      <c r="V339" s="39"/>
      <c r="W339" s="39"/>
      <c r="X339" s="39"/>
      <c r="Y339" s="39"/>
      <c r="Z339" s="39"/>
      <c r="AA339" s="39"/>
      <c r="AB339" s="39"/>
      <c r="AC339" s="39"/>
      <c r="AD339" s="39"/>
      <c r="AE339" s="39"/>
      <c r="AR339" s="177" t="s">
        <v>85</v>
      </c>
      <c r="AT339" s="177" t="s">
        <v>132</v>
      </c>
      <c r="AU339" s="177" t="s">
        <v>15</v>
      </c>
      <c r="AY339" s="20" t="s">
        <v>129</v>
      </c>
      <c r="BE339" s="178">
        <f>IF(N339="základní",J339,0)</f>
        <v>0</v>
      </c>
      <c r="BF339" s="178">
        <f>IF(N339="snížená",J339,0)</f>
        <v>0</v>
      </c>
      <c r="BG339" s="178">
        <f>IF(N339="zákl. přenesená",J339,0)</f>
        <v>0</v>
      </c>
      <c r="BH339" s="178">
        <f>IF(N339="sníž. přenesená",J339,0)</f>
        <v>0</v>
      </c>
      <c r="BI339" s="178">
        <f>IF(N339="nulová",J339,0)</f>
        <v>0</v>
      </c>
      <c r="BJ339" s="20" t="s">
        <v>79</v>
      </c>
      <c r="BK339" s="178">
        <f>ROUND(I339*H339,2)</f>
        <v>0</v>
      </c>
      <c r="BL339" s="20" t="s">
        <v>85</v>
      </c>
      <c r="BM339" s="177" t="s">
        <v>948</v>
      </c>
    </row>
    <row r="340" s="2" customFormat="1" ht="16.5" customHeight="1">
      <c r="A340" s="39"/>
      <c r="B340" s="165"/>
      <c r="C340" s="166" t="s">
        <v>545</v>
      </c>
      <c r="D340" s="166" t="s">
        <v>132</v>
      </c>
      <c r="E340" s="167" t="s">
        <v>651</v>
      </c>
      <c r="F340" s="168" t="s">
        <v>652</v>
      </c>
      <c r="G340" s="169" t="s">
        <v>523</v>
      </c>
      <c r="H340" s="170">
        <v>1</v>
      </c>
      <c r="I340" s="171"/>
      <c r="J340" s="172">
        <f>ROUND(I340*H340,2)</f>
        <v>0</v>
      </c>
      <c r="K340" s="168" t="s">
        <v>3</v>
      </c>
      <c r="L340" s="40"/>
      <c r="M340" s="173" t="s">
        <v>3</v>
      </c>
      <c r="N340" s="174" t="s">
        <v>43</v>
      </c>
      <c r="O340" s="73"/>
      <c r="P340" s="175">
        <f>O340*H340</f>
        <v>0</v>
      </c>
      <c r="Q340" s="175">
        <v>0</v>
      </c>
      <c r="R340" s="175">
        <f>Q340*H340</f>
        <v>0</v>
      </c>
      <c r="S340" s="175">
        <v>0</v>
      </c>
      <c r="T340" s="176">
        <f>S340*H340</f>
        <v>0</v>
      </c>
      <c r="U340" s="39"/>
      <c r="V340" s="39"/>
      <c r="W340" s="39"/>
      <c r="X340" s="39"/>
      <c r="Y340" s="39"/>
      <c r="Z340" s="39"/>
      <c r="AA340" s="39"/>
      <c r="AB340" s="39"/>
      <c r="AC340" s="39"/>
      <c r="AD340" s="39"/>
      <c r="AE340" s="39"/>
      <c r="AR340" s="177" t="s">
        <v>85</v>
      </c>
      <c r="AT340" s="177" t="s">
        <v>132</v>
      </c>
      <c r="AU340" s="177" t="s">
        <v>15</v>
      </c>
      <c r="AY340" s="20" t="s">
        <v>129</v>
      </c>
      <c r="BE340" s="178">
        <f>IF(N340="základní",J340,0)</f>
        <v>0</v>
      </c>
      <c r="BF340" s="178">
        <f>IF(N340="snížená",J340,0)</f>
        <v>0</v>
      </c>
      <c r="BG340" s="178">
        <f>IF(N340="zákl. přenesená",J340,0)</f>
        <v>0</v>
      </c>
      <c r="BH340" s="178">
        <f>IF(N340="sníž. přenesená",J340,0)</f>
        <v>0</v>
      </c>
      <c r="BI340" s="178">
        <f>IF(N340="nulová",J340,0)</f>
        <v>0</v>
      </c>
      <c r="BJ340" s="20" t="s">
        <v>79</v>
      </c>
      <c r="BK340" s="178">
        <f>ROUND(I340*H340,2)</f>
        <v>0</v>
      </c>
      <c r="BL340" s="20" t="s">
        <v>85</v>
      </c>
      <c r="BM340" s="177" t="s">
        <v>949</v>
      </c>
    </row>
    <row r="341" s="2" customFormat="1" ht="16.5" customHeight="1">
      <c r="A341" s="39"/>
      <c r="B341" s="165"/>
      <c r="C341" s="166" t="s">
        <v>550</v>
      </c>
      <c r="D341" s="166" t="s">
        <v>132</v>
      </c>
      <c r="E341" s="167" t="s">
        <v>655</v>
      </c>
      <c r="F341" s="168" t="s">
        <v>656</v>
      </c>
      <c r="G341" s="169" t="s">
        <v>523</v>
      </c>
      <c r="H341" s="170">
        <v>1</v>
      </c>
      <c r="I341" s="171"/>
      <c r="J341" s="172">
        <f>ROUND(I341*H341,2)</f>
        <v>0</v>
      </c>
      <c r="K341" s="168" t="s">
        <v>3</v>
      </c>
      <c r="L341" s="40"/>
      <c r="M341" s="173" t="s">
        <v>3</v>
      </c>
      <c r="N341" s="174" t="s">
        <v>43</v>
      </c>
      <c r="O341" s="73"/>
      <c r="P341" s="175">
        <f>O341*H341</f>
        <v>0</v>
      </c>
      <c r="Q341" s="175">
        <v>0</v>
      </c>
      <c r="R341" s="175">
        <f>Q341*H341</f>
        <v>0</v>
      </c>
      <c r="S341" s="175">
        <v>0</v>
      </c>
      <c r="T341" s="176">
        <f>S341*H341</f>
        <v>0</v>
      </c>
      <c r="U341" s="39"/>
      <c r="V341" s="39"/>
      <c r="W341" s="39"/>
      <c r="X341" s="39"/>
      <c r="Y341" s="39"/>
      <c r="Z341" s="39"/>
      <c r="AA341" s="39"/>
      <c r="AB341" s="39"/>
      <c r="AC341" s="39"/>
      <c r="AD341" s="39"/>
      <c r="AE341" s="39"/>
      <c r="AR341" s="177" t="s">
        <v>85</v>
      </c>
      <c r="AT341" s="177" t="s">
        <v>132</v>
      </c>
      <c r="AU341" s="177" t="s">
        <v>15</v>
      </c>
      <c r="AY341" s="20" t="s">
        <v>129</v>
      </c>
      <c r="BE341" s="178">
        <f>IF(N341="základní",J341,0)</f>
        <v>0</v>
      </c>
      <c r="BF341" s="178">
        <f>IF(N341="snížená",J341,0)</f>
        <v>0</v>
      </c>
      <c r="BG341" s="178">
        <f>IF(N341="zákl. přenesená",J341,0)</f>
        <v>0</v>
      </c>
      <c r="BH341" s="178">
        <f>IF(N341="sníž. přenesená",J341,0)</f>
        <v>0</v>
      </c>
      <c r="BI341" s="178">
        <f>IF(N341="nulová",J341,0)</f>
        <v>0</v>
      </c>
      <c r="BJ341" s="20" t="s">
        <v>79</v>
      </c>
      <c r="BK341" s="178">
        <f>ROUND(I341*H341,2)</f>
        <v>0</v>
      </c>
      <c r="BL341" s="20" t="s">
        <v>85</v>
      </c>
      <c r="BM341" s="177" t="s">
        <v>950</v>
      </c>
    </row>
    <row r="342" s="2" customFormat="1" ht="16.5" customHeight="1">
      <c r="A342" s="39"/>
      <c r="B342" s="165"/>
      <c r="C342" s="166" t="s">
        <v>556</v>
      </c>
      <c r="D342" s="166" t="s">
        <v>132</v>
      </c>
      <c r="E342" s="167" t="s">
        <v>659</v>
      </c>
      <c r="F342" s="168" t="s">
        <v>660</v>
      </c>
      <c r="G342" s="169" t="s">
        <v>523</v>
      </c>
      <c r="H342" s="170">
        <v>1</v>
      </c>
      <c r="I342" s="171"/>
      <c r="J342" s="172">
        <f>ROUND(I342*H342,2)</f>
        <v>0</v>
      </c>
      <c r="K342" s="168" t="s">
        <v>3</v>
      </c>
      <c r="L342" s="40"/>
      <c r="M342" s="173" t="s">
        <v>3</v>
      </c>
      <c r="N342" s="174" t="s">
        <v>43</v>
      </c>
      <c r="O342" s="73"/>
      <c r="P342" s="175">
        <f>O342*H342</f>
        <v>0</v>
      </c>
      <c r="Q342" s="175">
        <v>0</v>
      </c>
      <c r="R342" s="175">
        <f>Q342*H342</f>
        <v>0</v>
      </c>
      <c r="S342" s="175">
        <v>0</v>
      </c>
      <c r="T342" s="176">
        <f>S342*H342</f>
        <v>0</v>
      </c>
      <c r="U342" s="39"/>
      <c r="V342" s="39"/>
      <c r="W342" s="39"/>
      <c r="X342" s="39"/>
      <c r="Y342" s="39"/>
      <c r="Z342" s="39"/>
      <c r="AA342" s="39"/>
      <c r="AB342" s="39"/>
      <c r="AC342" s="39"/>
      <c r="AD342" s="39"/>
      <c r="AE342" s="39"/>
      <c r="AR342" s="177" t="s">
        <v>85</v>
      </c>
      <c r="AT342" s="177" t="s">
        <v>132</v>
      </c>
      <c r="AU342" s="177" t="s">
        <v>15</v>
      </c>
      <c r="AY342" s="20" t="s">
        <v>129</v>
      </c>
      <c r="BE342" s="178">
        <f>IF(N342="základní",J342,0)</f>
        <v>0</v>
      </c>
      <c r="BF342" s="178">
        <f>IF(N342="snížená",J342,0)</f>
        <v>0</v>
      </c>
      <c r="BG342" s="178">
        <f>IF(N342="zákl. přenesená",J342,0)</f>
        <v>0</v>
      </c>
      <c r="BH342" s="178">
        <f>IF(N342="sníž. přenesená",J342,0)</f>
        <v>0</v>
      </c>
      <c r="BI342" s="178">
        <f>IF(N342="nulová",J342,0)</f>
        <v>0</v>
      </c>
      <c r="BJ342" s="20" t="s">
        <v>79</v>
      </c>
      <c r="BK342" s="178">
        <f>ROUND(I342*H342,2)</f>
        <v>0</v>
      </c>
      <c r="BL342" s="20" t="s">
        <v>85</v>
      </c>
      <c r="BM342" s="177" t="s">
        <v>951</v>
      </c>
    </row>
    <row r="343" s="2" customFormat="1" ht="24.15" customHeight="1">
      <c r="A343" s="39"/>
      <c r="B343" s="165"/>
      <c r="C343" s="166" t="s">
        <v>562</v>
      </c>
      <c r="D343" s="166" t="s">
        <v>132</v>
      </c>
      <c r="E343" s="167" t="s">
        <v>663</v>
      </c>
      <c r="F343" s="168" t="s">
        <v>664</v>
      </c>
      <c r="G343" s="169" t="s">
        <v>523</v>
      </c>
      <c r="H343" s="170">
        <v>1</v>
      </c>
      <c r="I343" s="171"/>
      <c r="J343" s="172">
        <f>ROUND(I343*H343,2)</f>
        <v>0</v>
      </c>
      <c r="K343" s="168" t="s">
        <v>3</v>
      </c>
      <c r="L343" s="40"/>
      <c r="M343" s="173" t="s">
        <v>3</v>
      </c>
      <c r="N343" s="174" t="s">
        <v>43</v>
      </c>
      <c r="O343" s="73"/>
      <c r="P343" s="175">
        <f>O343*H343</f>
        <v>0</v>
      </c>
      <c r="Q343" s="175">
        <v>0</v>
      </c>
      <c r="R343" s="175">
        <f>Q343*H343</f>
        <v>0</v>
      </c>
      <c r="S343" s="175">
        <v>0</v>
      </c>
      <c r="T343" s="176">
        <f>S343*H343</f>
        <v>0</v>
      </c>
      <c r="U343" s="39"/>
      <c r="V343" s="39"/>
      <c r="W343" s="39"/>
      <c r="X343" s="39"/>
      <c r="Y343" s="39"/>
      <c r="Z343" s="39"/>
      <c r="AA343" s="39"/>
      <c r="AB343" s="39"/>
      <c r="AC343" s="39"/>
      <c r="AD343" s="39"/>
      <c r="AE343" s="39"/>
      <c r="AR343" s="177" t="s">
        <v>85</v>
      </c>
      <c r="AT343" s="177" t="s">
        <v>132</v>
      </c>
      <c r="AU343" s="177" t="s">
        <v>15</v>
      </c>
      <c r="AY343" s="20" t="s">
        <v>129</v>
      </c>
      <c r="BE343" s="178">
        <f>IF(N343="základní",J343,0)</f>
        <v>0</v>
      </c>
      <c r="BF343" s="178">
        <f>IF(N343="snížená",J343,0)</f>
        <v>0</v>
      </c>
      <c r="BG343" s="178">
        <f>IF(N343="zákl. přenesená",J343,0)</f>
        <v>0</v>
      </c>
      <c r="BH343" s="178">
        <f>IF(N343="sníž. přenesená",J343,0)</f>
        <v>0</v>
      </c>
      <c r="BI343" s="178">
        <f>IF(N343="nulová",J343,0)</f>
        <v>0</v>
      </c>
      <c r="BJ343" s="20" t="s">
        <v>79</v>
      </c>
      <c r="BK343" s="178">
        <f>ROUND(I343*H343,2)</f>
        <v>0</v>
      </c>
      <c r="BL343" s="20" t="s">
        <v>85</v>
      </c>
      <c r="BM343" s="177" t="s">
        <v>952</v>
      </c>
    </row>
    <row r="344" s="2" customFormat="1" ht="24.15" customHeight="1">
      <c r="A344" s="39"/>
      <c r="B344" s="165"/>
      <c r="C344" s="166" t="s">
        <v>568</v>
      </c>
      <c r="D344" s="166" t="s">
        <v>132</v>
      </c>
      <c r="E344" s="167" t="s">
        <v>667</v>
      </c>
      <c r="F344" s="168" t="s">
        <v>668</v>
      </c>
      <c r="G344" s="169" t="s">
        <v>523</v>
      </c>
      <c r="H344" s="170">
        <v>1</v>
      </c>
      <c r="I344" s="171"/>
      <c r="J344" s="172">
        <f>ROUND(I344*H344,2)</f>
        <v>0</v>
      </c>
      <c r="K344" s="168" t="s">
        <v>3</v>
      </c>
      <c r="L344" s="40"/>
      <c r="M344" s="173" t="s">
        <v>3</v>
      </c>
      <c r="N344" s="174" t="s">
        <v>43</v>
      </c>
      <c r="O344" s="73"/>
      <c r="P344" s="175">
        <f>O344*H344</f>
        <v>0</v>
      </c>
      <c r="Q344" s="175">
        <v>0</v>
      </c>
      <c r="R344" s="175">
        <f>Q344*H344</f>
        <v>0</v>
      </c>
      <c r="S344" s="175">
        <v>0</v>
      </c>
      <c r="T344" s="176">
        <f>S344*H344</f>
        <v>0</v>
      </c>
      <c r="U344" s="39"/>
      <c r="V344" s="39"/>
      <c r="W344" s="39"/>
      <c r="X344" s="39"/>
      <c r="Y344" s="39"/>
      <c r="Z344" s="39"/>
      <c r="AA344" s="39"/>
      <c r="AB344" s="39"/>
      <c r="AC344" s="39"/>
      <c r="AD344" s="39"/>
      <c r="AE344" s="39"/>
      <c r="AR344" s="177" t="s">
        <v>219</v>
      </c>
      <c r="AT344" s="177" t="s">
        <v>132</v>
      </c>
      <c r="AU344" s="177" t="s">
        <v>15</v>
      </c>
      <c r="AY344" s="20" t="s">
        <v>129</v>
      </c>
      <c r="BE344" s="178">
        <f>IF(N344="základní",J344,0)</f>
        <v>0</v>
      </c>
      <c r="BF344" s="178">
        <f>IF(N344="snížená",J344,0)</f>
        <v>0</v>
      </c>
      <c r="BG344" s="178">
        <f>IF(N344="zákl. přenesená",J344,0)</f>
        <v>0</v>
      </c>
      <c r="BH344" s="178">
        <f>IF(N344="sníž. přenesená",J344,0)</f>
        <v>0</v>
      </c>
      <c r="BI344" s="178">
        <f>IF(N344="nulová",J344,0)</f>
        <v>0</v>
      </c>
      <c r="BJ344" s="20" t="s">
        <v>79</v>
      </c>
      <c r="BK344" s="178">
        <f>ROUND(I344*H344,2)</f>
        <v>0</v>
      </c>
      <c r="BL344" s="20" t="s">
        <v>219</v>
      </c>
      <c r="BM344" s="177" t="s">
        <v>953</v>
      </c>
    </row>
    <row r="345" s="2" customFormat="1" ht="24.15" customHeight="1">
      <c r="A345" s="39"/>
      <c r="B345" s="165"/>
      <c r="C345" s="166" t="s">
        <v>573</v>
      </c>
      <c r="D345" s="166" t="s">
        <v>132</v>
      </c>
      <c r="E345" s="167" t="s">
        <v>671</v>
      </c>
      <c r="F345" s="168" t="s">
        <v>672</v>
      </c>
      <c r="G345" s="169" t="s">
        <v>523</v>
      </c>
      <c r="H345" s="170">
        <v>1</v>
      </c>
      <c r="I345" s="171"/>
      <c r="J345" s="172">
        <f>ROUND(I345*H345,2)</f>
        <v>0</v>
      </c>
      <c r="K345" s="168" t="s">
        <v>3</v>
      </c>
      <c r="L345" s="40"/>
      <c r="M345" s="173" t="s">
        <v>3</v>
      </c>
      <c r="N345" s="174" t="s">
        <v>43</v>
      </c>
      <c r="O345" s="73"/>
      <c r="P345" s="175">
        <f>O345*H345</f>
        <v>0</v>
      </c>
      <c r="Q345" s="175">
        <v>0</v>
      </c>
      <c r="R345" s="175">
        <f>Q345*H345</f>
        <v>0</v>
      </c>
      <c r="S345" s="175">
        <v>0</v>
      </c>
      <c r="T345" s="176">
        <f>S345*H345</f>
        <v>0</v>
      </c>
      <c r="U345" s="39"/>
      <c r="V345" s="39"/>
      <c r="W345" s="39"/>
      <c r="X345" s="39"/>
      <c r="Y345" s="39"/>
      <c r="Z345" s="39"/>
      <c r="AA345" s="39"/>
      <c r="AB345" s="39"/>
      <c r="AC345" s="39"/>
      <c r="AD345" s="39"/>
      <c r="AE345" s="39"/>
      <c r="AR345" s="177" t="s">
        <v>85</v>
      </c>
      <c r="AT345" s="177" t="s">
        <v>132</v>
      </c>
      <c r="AU345" s="177" t="s">
        <v>15</v>
      </c>
      <c r="AY345" s="20" t="s">
        <v>129</v>
      </c>
      <c r="BE345" s="178">
        <f>IF(N345="základní",J345,0)</f>
        <v>0</v>
      </c>
      <c r="BF345" s="178">
        <f>IF(N345="snížená",J345,0)</f>
        <v>0</v>
      </c>
      <c r="BG345" s="178">
        <f>IF(N345="zákl. přenesená",J345,0)</f>
        <v>0</v>
      </c>
      <c r="BH345" s="178">
        <f>IF(N345="sníž. přenesená",J345,0)</f>
        <v>0</v>
      </c>
      <c r="BI345" s="178">
        <f>IF(N345="nulová",J345,0)</f>
        <v>0</v>
      </c>
      <c r="BJ345" s="20" t="s">
        <v>79</v>
      </c>
      <c r="BK345" s="178">
        <f>ROUND(I345*H345,2)</f>
        <v>0</v>
      </c>
      <c r="BL345" s="20" t="s">
        <v>85</v>
      </c>
      <c r="BM345" s="177" t="s">
        <v>954</v>
      </c>
    </row>
    <row r="346" s="2" customFormat="1" ht="232.2" customHeight="1">
      <c r="A346" s="39"/>
      <c r="B346" s="165"/>
      <c r="C346" s="166" t="s">
        <v>579</v>
      </c>
      <c r="D346" s="166" t="s">
        <v>132</v>
      </c>
      <c r="E346" s="167" t="s">
        <v>675</v>
      </c>
      <c r="F346" s="168" t="s">
        <v>676</v>
      </c>
      <c r="G346" s="169" t="s">
        <v>523</v>
      </c>
      <c r="H346" s="170">
        <v>1</v>
      </c>
      <c r="I346" s="171"/>
      <c r="J346" s="172">
        <f>ROUND(I346*H346,2)</f>
        <v>0</v>
      </c>
      <c r="K346" s="168" t="s">
        <v>3</v>
      </c>
      <c r="L346" s="40"/>
      <c r="M346" s="173" t="s">
        <v>3</v>
      </c>
      <c r="N346" s="174" t="s">
        <v>43</v>
      </c>
      <c r="O346" s="73"/>
      <c r="P346" s="175">
        <f>O346*H346</f>
        <v>0</v>
      </c>
      <c r="Q346" s="175">
        <v>0</v>
      </c>
      <c r="R346" s="175">
        <f>Q346*H346</f>
        <v>0</v>
      </c>
      <c r="S346" s="175">
        <v>0</v>
      </c>
      <c r="T346" s="176">
        <f>S346*H346</f>
        <v>0</v>
      </c>
      <c r="U346" s="39"/>
      <c r="V346" s="39"/>
      <c r="W346" s="39"/>
      <c r="X346" s="39"/>
      <c r="Y346" s="39"/>
      <c r="Z346" s="39"/>
      <c r="AA346" s="39"/>
      <c r="AB346" s="39"/>
      <c r="AC346" s="39"/>
      <c r="AD346" s="39"/>
      <c r="AE346" s="39"/>
      <c r="AR346" s="177" t="s">
        <v>85</v>
      </c>
      <c r="AT346" s="177" t="s">
        <v>132</v>
      </c>
      <c r="AU346" s="177" t="s">
        <v>15</v>
      </c>
      <c r="AY346" s="20" t="s">
        <v>129</v>
      </c>
      <c r="BE346" s="178">
        <f>IF(N346="základní",J346,0)</f>
        <v>0</v>
      </c>
      <c r="BF346" s="178">
        <f>IF(N346="snížená",J346,0)</f>
        <v>0</v>
      </c>
      <c r="BG346" s="178">
        <f>IF(N346="zákl. přenesená",J346,0)</f>
        <v>0</v>
      </c>
      <c r="BH346" s="178">
        <f>IF(N346="sníž. přenesená",J346,0)</f>
        <v>0</v>
      </c>
      <c r="BI346" s="178">
        <f>IF(N346="nulová",J346,0)</f>
        <v>0</v>
      </c>
      <c r="BJ346" s="20" t="s">
        <v>79</v>
      </c>
      <c r="BK346" s="178">
        <f>ROUND(I346*H346,2)</f>
        <v>0</v>
      </c>
      <c r="BL346" s="20" t="s">
        <v>85</v>
      </c>
      <c r="BM346" s="177" t="s">
        <v>955</v>
      </c>
    </row>
    <row r="347" s="2" customFormat="1" ht="204.9" customHeight="1">
      <c r="A347" s="39"/>
      <c r="B347" s="165"/>
      <c r="C347" s="166" t="s">
        <v>583</v>
      </c>
      <c r="D347" s="166" t="s">
        <v>132</v>
      </c>
      <c r="E347" s="167" t="s">
        <v>679</v>
      </c>
      <c r="F347" s="168" t="s">
        <v>680</v>
      </c>
      <c r="G347" s="169" t="s">
        <v>523</v>
      </c>
      <c r="H347" s="170">
        <v>1</v>
      </c>
      <c r="I347" s="171"/>
      <c r="J347" s="172">
        <f>ROUND(I347*H347,2)</f>
        <v>0</v>
      </c>
      <c r="K347" s="168" t="s">
        <v>3</v>
      </c>
      <c r="L347" s="40"/>
      <c r="M347" s="173" t="s">
        <v>3</v>
      </c>
      <c r="N347" s="174" t="s">
        <v>43</v>
      </c>
      <c r="O347" s="73"/>
      <c r="P347" s="175">
        <f>O347*H347</f>
        <v>0</v>
      </c>
      <c r="Q347" s="175">
        <v>0</v>
      </c>
      <c r="R347" s="175">
        <f>Q347*H347</f>
        <v>0</v>
      </c>
      <c r="S347" s="175">
        <v>0</v>
      </c>
      <c r="T347" s="176">
        <f>S347*H347</f>
        <v>0</v>
      </c>
      <c r="U347" s="39"/>
      <c r="V347" s="39"/>
      <c r="W347" s="39"/>
      <c r="X347" s="39"/>
      <c r="Y347" s="39"/>
      <c r="Z347" s="39"/>
      <c r="AA347" s="39"/>
      <c r="AB347" s="39"/>
      <c r="AC347" s="39"/>
      <c r="AD347" s="39"/>
      <c r="AE347" s="39"/>
      <c r="AR347" s="177" t="s">
        <v>85</v>
      </c>
      <c r="AT347" s="177" t="s">
        <v>132</v>
      </c>
      <c r="AU347" s="177" t="s">
        <v>15</v>
      </c>
      <c r="AY347" s="20" t="s">
        <v>129</v>
      </c>
      <c r="BE347" s="178">
        <f>IF(N347="základní",J347,0)</f>
        <v>0</v>
      </c>
      <c r="BF347" s="178">
        <f>IF(N347="snížená",J347,0)</f>
        <v>0</v>
      </c>
      <c r="BG347" s="178">
        <f>IF(N347="zákl. přenesená",J347,0)</f>
        <v>0</v>
      </c>
      <c r="BH347" s="178">
        <f>IF(N347="sníž. přenesená",J347,0)</f>
        <v>0</v>
      </c>
      <c r="BI347" s="178">
        <f>IF(N347="nulová",J347,0)</f>
        <v>0</v>
      </c>
      <c r="BJ347" s="20" t="s">
        <v>79</v>
      </c>
      <c r="BK347" s="178">
        <f>ROUND(I347*H347,2)</f>
        <v>0</v>
      </c>
      <c r="BL347" s="20" t="s">
        <v>85</v>
      </c>
      <c r="BM347" s="177" t="s">
        <v>956</v>
      </c>
    </row>
    <row r="348" s="2" customFormat="1" ht="271.5" customHeight="1">
      <c r="A348" s="39"/>
      <c r="B348" s="165"/>
      <c r="C348" s="166" t="s">
        <v>590</v>
      </c>
      <c r="D348" s="166" t="s">
        <v>132</v>
      </c>
      <c r="E348" s="167" t="s">
        <v>683</v>
      </c>
      <c r="F348" s="168" t="s">
        <v>684</v>
      </c>
      <c r="G348" s="169" t="s">
        <v>523</v>
      </c>
      <c r="H348" s="170">
        <v>1</v>
      </c>
      <c r="I348" s="171"/>
      <c r="J348" s="172">
        <f>ROUND(I348*H348,2)</f>
        <v>0</v>
      </c>
      <c r="K348" s="168" t="s">
        <v>3</v>
      </c>
      <c r="L348" s="40"/>
      <c r="M348" s="173" t="s">
        <v>3</v>
      </c>
      <c r="N348" s="174" t="s">
        <v>43</v>
      </c>
      <c r="O348" s="73"/>
      <c r="P348" s="175">
        <f>O348*H348</f>
        <v>0</v>
      </c>
      <c r="Q348" s="175">
        <v>0</v>
      </c>
      <c r="R348" s="175">
        <f>Q348*H348</f>
        <v>0</v>
      </c>
      <c r="S348" s="175">
        <v>0</v>
      </c>
      <c r="T348" s="176">
        <f>S348*H348</f>
        <v>0</v>
      </c>
      <c r="U348" s="39"/>
      <c r="V348" s="39"/>
      <c r="W348" s="39"/>
      <c r="X348" s="39"/>
      <c r="Y348" s="39"/>
      <c r="Z348" s="39"/>
      <c r="AA348" s="39"/>
      <c r="AB348" s="39"/>
      <c r="AC348" s="39"/>
      <c r="AD348" s="39"/>
      <c r="AE348" s="39"/>
      <c r="AR348" s="177" t="s">
        <v>85</v>
      </c>
      <c r="AT348" s="177" t="s">
        <v>132</v>
      </c>
      <c r="AU348" s="177" t="s">
        <v>15</v>
      </c>
      <c r="AY348" s="20" t="s">
        <v>129</v>
      </c>
      <c r="BE348" s="178">
        <f>IF(N348="základní",J348,0)</f>
        <v>0</v>
      </c>
      <c r="BF348" s="178">
        <f>IF(N348="snížená",J348,0)</f>
        <v>0</v>
      </c>
      <c r="BG348" s="178">
        <f>IF(N348="zákl. přenesená",J348,0)</f>
        <v>0</v>
      </c>
      <c r="BH348" s="178">
        <f>IF(N348="sníž. přenesená",J348,0)</f>
        <v>0</v>
      </c>
      <c r="BI348" s="178">
        <f>IF(N348="nulová",J348,0)</f>
        <v>0</v>
      </c>
      <c r="BJ348" s="20" t="s">
        <v>79</v>
      </c>
      <c r="BK348" s="178">
        <f>ROUND(I348*H348,2)</f>
        <v>0</v>
      </c>
      <c r="BL348" s="20" t="s">
        <v>85</v>
      </c>
      <c r="BM348" s="177" t="s">
        <v>957</v>
      </c>
    </row>
    <row r="349" s="2" customFormat="1" ht="167.85" customHeight="1">
      <c r="A349" s="39"/>
      <c r="B349" s="165"/>
      <c r="C349" s="166" t="s">
        <v>594</v>
      </c>
      <c r="D349" s="166" t="s">
        <v>132</v>
      </c>
      <c r="E349" s="167" t="s">
        <v>687</v>
      </c>
      <c r="F349" s="168" t="s">
        <v>688</v>
      </c>
      <c r="G349" s="169" t="s">
        <v>523</v>
      </c>
      <c r="H349" s="170">
        <v>1</v>
      </c>
      <c r="I349" s="171"/>
      <c r="J349" s="172">
        <f>ROUND(I349*H349,2)</f>
        <v>0</v>
      </c>
      <c r="K349" s="168" t="s">
        <v>3</v>
      </c>
      <c r="L349" s="40"/>
      <c r="M349" s="219" t="s">
        <v>3</v>
      </c>
      <c r="N349" s="220" t="s">
        <v>43</v>
      </c>
      <c r="O349" s="221"/>
      <c r="P349" s="222">
        <f>O349*H349</f>
        <v>0</v>
      </c>
      <c r="Q349" s="222">
        <v>0</v>
      </c>
      <c r="R349" s="222">
        <f>Q349*H349</f>
        <v>0</v>
      </c>
      <c r="S349" s="222">
        <v>0</v>
      </c>
      <c r="T349" s="223">
        <f>S349*H349</f>
        <v>0</v>
      </c>
      <c r="U349" s="39"/>
      <c r="V349" s="39"/>
      <c r="W349" s="39"/>
      <c r="X349" s="39"/>
      <c r="Y349" s="39"/>
      <c r="Z349" s="39"/>
      <c r="AA349" s="39"/>
      <c r="AB349" s="39"/>
      <c r="AC349" s="39"/>
      <c r="AD349" s="39"/>
      <c r="AE349" s="39"/>
      <c r="AR349" s="177" t="s">
        <v>85</v>
      </c>
      <c r="AT349" s="177" t="s">
        <v>132</v>
      </c>
      <c r="AU349" s="177" t="s">
        <v>15</v>
      </c>
      <c r="AY349" s="20" t="s">
        <v>129</v>
      </c>
      <c r="BE349" s="178">
        <f>IF(N349="základní",J349,0)</f>
        <v>0</v>
      </c>
      <c r="BF349" s="178">
        <f>IF(N349="snížená",J349,0)</f>
        <v>0</v>
      </c>
      <c r="BG349" s="178">
        <f>IF(N349="zákl. přenesená",J349,0)</f>
        <v>0</v>
      </c>
      <c r="BH349" s="178">
        <f>IF(N349="sníž. přenesená",J349,0)</f>
        <v>0</v>
      </c>
      <c r="BI349" s="178">
        <f>IF(N349="nulová",J349,0)</f>
        <v>0</v>
      </c>
      <c r="BJ349" s="20" t="s">
        <v>79</v>
      </c>
      <c r="BK349" s="178">
        <f>ROUND(I349*H349,2)</f>
        <v>0</v>
      </c>
      <c r="BL349" s="20" t="s">
        <v>85</v>
      </c>
      <c r="BM349" s="177" t="s">
        <v>958</v>
      </c>
    </row>
    <row r="350" s="2" customFormat="1" ht="6.96" customHeight="1">
      <c r="A350" s="39"/>
      <c r="B350" s="56"/>
      <c r="C350" s="57"/>
      <c r="D350" s="57"/>
      <c r="E350" s="57"/>
      <c r="F350" s="57"/>
      <c r="G350" s="57"/>
      <c r="H350" s="57"/>
      <c r="I350" s="57"/>
      <c r="J350" s="57"/>
      <c r="K350" s="57"/>
      <c r="L350" s="40"/>
      <c r="M350" s="39"/>
      <c r="O350" s="39"/>
      <c r="P350" s="39"/>
      <c r="Q350" s="39"/>
      <c r="R350" s="39"/>
      <c r="S350" s="39"/>
      <c r="T350" s="39"/>
      <c r="U350" s="39"/>
      <c r="V350" s="39"/>
      <c r="W350" s="39"/>
      <c r="X350" s="39"/>
      <c r="Y350" s="39"/>
      <c r="Z350" s="39"/>
      <c r="AA350" s="39"/>
      <c r="AB350" s="39"/>
      <c r="AC350" s="39"/>
      <c r="AD350" s="39"/>
      <c r="AE350" s="39"/>
    </row>
  </sheetData>
  <autoFilter ref="C92:K349"/>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622131121"/>
    <hyperlink ref="F99" r:id="rId2" display="https://podminky.urs.cz/item/CS_URS_2024_02/622211011"/>
    <hyperlink ref="F105" r:id="rId3" display="https://podminky.urs.cz/item/CS_URS_2024_02/622211021"/>
    <hyperlink ref="F111" r:id="rId4" display="https://podminky.urs.cz/item/CS_URS_2024_02/622251101"/>
    <hyperlink ref="F114" r:id="rId5" display="https://podminky.urs.cz/item/CS_URS_2024_02/622151031"/>
    <hyperlink ref="F116" r:id="rId6" display="https://podminky.urs.cz/item/CS_URS_2024_02/622531012"/>
    <hyperlink ref="F120" r:id="rId7" display="https://podminky.urs.cz/item/CS_URS_2024_02/941211112"/>
    <hyperlink ref="F124" r:id="rId8" display="https://podminky.urs.cz/item/CS_URS_2024_02/941211212"/>
    <hyperlink ref="F127" r:id="rId9" display="https://podminky.urs.cz/item/CS_URS_2024_02/941211812"/>
    <hyperlink ref="F129" r:id="rId10" display="https://podminky.urs.cz/item/CS_URS_2024_02/944511111"/>
    <hyperlink ref="F131" r:id="rId11" display="https://podminky.urs.cz/item/CS_URS_2024_02/944511211"/>
    <hyperlink ref="F133" r:id="rId12" display="https://podminky.urs.cz/item/CS_URS_2024_02/944511811"/>
    <hyperlink ref="F136" r:id="rId13" display="https://podminky.urs.cz/item/CS_URS_2024_02/966080101"/>
    <hyperlink ref="F140" r:id="rId14" display="https://podminky.urs.cz/item/CS_URS_2024_02/966080103"/>
    <hyperlink ref="F145" r:id="rId15" display="https://podminky.urs.cz/item/CS_URS_2024_02/997013214"/>
    <hyperlink ref="F147" r:id="rId16" display="https://podminky.urs.cz/item/CS_URS_2024_02/997013501"/>
    <hyperlink ref="F149" r:id="rId17" display="https://podminky.urs.cz/item/CS_URS_2024_02/997013509"/>
    <hyperlink ref="F152" r:id="rId18" display="https://podminky.urs.cz/item/CS_URS_2024_02/997013631"/>
    <hyperlink ref="F154" r:id="rId19" display="https://podminky.urs.cz/item/CS_URS_2024_02/997013811"/>
    <hyperlink ref="F156" r:id="rId20" display="https://podminky.urs.cz/item/CS_URS_2024_02/997013813"/>
    <hyperlink ref="F158" r:id="rId21" display="https://podminky.urs.cz/item/CS_URS_2024_02/997013814"/>
    <hyperlink ref="F161" r:id="rId22" display="https://podminky.urs.cz/item/CS_URS_2024_02/998018003"/>
    <hyperlink ref="F165" r:id="rId23" display="https://podminky.urs.cz/item/CS_URS_2024_02/712363801"/>
    <hyperlink ref="F175" r:id="rId24" display="https://podminky.urs.cz/item/CS_URS_2024_02/712311101"/>
    <hyperlink ref="F186" r:id="rId25" display="https://podminky.urs.cz/item/CS_URS_2024_02/712363122"/>
    <hyperlink ref="F189" r:id="rId26" display="https://podminky.urs.cz/item/CS_URS_2024_02/712363411"/>
    <hyperlink ref="F199" r:id="rId27" display="https://podminky.urs.cz/item/CS_URS_2024_02/712363412"/>
    <hyperlink ref="F209" r:id="rId28" display="https://podminky.urs.cz/item/CS_URS_2024_02/712363413"/>
    <hyperlink ref="F228" r:id="rId29" display="https://podminky.urs.cz/item/CS_URS_2024_02/712363005"/>
    <hyperlink ref="F245" r:id="rId30" display="https://podminky.urs.cz/item/CS_URS_2024_02/712391171"/>
    <hyperlink ref="F256" r:id="rId31" display="https://podminky.urs.cz/item/CS_URS_2024_02/712391172"/>
    <hyperlink ref="F262" r:id="rId32" display="https://podminky.urs.cz/item/CS_URS_2024_02/998712123"/>
    <hyperlink ref="F265" r:id="rId33" display="https://podminky.urs.cz/item/CS_URS_2024_02/713130851"/>
    <hyperlink ref="F272" r:id="rId34" display="https://podminky.urs.cz/item/CS_URS_2024_02/713131241"/>
    <hyperlink ref="F278" r:id="rId35" display="https://podminky.urs.cz/item/CS_URS_2024_02/713131241"/>
    <hyperlink ref="F284" r:id="rId36" display="https://podminky.urs.cz/item/CS_URS_2024_02/713140814"/>
    <hyperlink ref="F288" r:id="rId37" display="https://podminky.urs.cz/item/CS_URS_2024_02/713141152"/>
    <hyperlink ref="F295" r:id="rId38" display="https://podminky.urs.cz/item/CS_URS_2024_02/998713123"/>
    <hyperlink ref="F298" r:id="rId39" display="https://podminky.urs.cz/item/CS_URS_2024_02/762341811"/>
    <hyperlink ref="F300" r:id="rId40" display="https://podminky.urs.cz/item/CS_URS_2024_02/762083111"/>
    <hyperlink ref="F302" r:id="rId41" display="https://podminky.urs.cz/item/CS_URS_2024_02/762341210"/>
    <hyperlink ref="F307" r:id="rId42" display="https://podminky.urs.cz/item/CS_URS_2024_02/762395000"/>
    <hyperlink ref="F309" r:id="rId43" display="https://podminky.urs.cz/item/CS_URS_2024_02/762951002"/>
    <hyperlink ref="F314" r:id="rId44" display="https://podminky.urs.cz/item/CS_URS_2024_02/762951101"/>
    <hyperlink ref="F316" r:id="rId45" display="https://podminky.urs.cz/item/CS_URS_2024_02/762952014"/>
    <hyperlink ref="F320" r:id="rId46" display="https://podminky.urs.cz/item/CS_URS_2024_02/762953002"/>
    <hyperlink ref="F323" r:id="rId47" display="https://podminky.urs.cz/item/CS_URS_2024_02/998762123"/>
    <hyperlink ref="F332" r:id="rId48" display="https://podminky.urs.cz/item/CS_URS_2024_02/998764313"/>
    <hyperlink ref="F335" r:id="rId49" display="https://podminky.urs.cz/item/CS_URS_2024_02/998767313"/>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87</v>
      </c>
    </row>
    <row r="3" s="1" customFormat="1" ht="6.96" customHeight="1">
      <c r="B3" s="21"/>
      <c r="C3" s="22"/>
      <c r="D3" s="22"/>
      <c r="E3" s="22"/>
      <c r="F3" s="22"/>
      <c r="G3" s="22"/>
      <c r="H3" s="22"/>
      <c r="I3" s="22"/>
      <c r="J3" s="22"/>
      <c r="K3" s="22"/>
      <c r="L3" s="23"/>
      <c r="AT3" s="20" t="s">
        <v>15</v>
      </c>
    </row>
    <row r="4" s="1" customFormat="1" ht="24.96" customHeight="1">
      <c r="B4" s="23"/>
      <c r="D4" s="24" t="s">
        <v>91</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 A. Dvořáka 1032- výměna střešního pláště</v>
      </c>
      <c r="F7" s="33"/>
      <c r="G7" s="33"/>
      <c r="H7" s="33"/>
      <c r="L7" s="23"/>
    </row>
    <row r="8" s="2" customFormat="1" ht="12" customHeight="1">
      <c r="A8" s="39"/>
      <c r="B8" s="40"/>
      <c r="C8" s="39"/>
      <c r="D8" s="33" t="s">
        <v>92</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959</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5. 7. 2024</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33" t="s">
        <v>28</v>
      </c>
      <c r="J21" s="28" t="s">
        <v>3</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ROUND(J93,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ROUND((SUM(BE93:BE311)),  2)</f>
        <v>0</v>
      </c>
      <c r="G33" s="39"/>
      <c r="H33" s="39"/>
      <c r="I33" s="124">
        <v>0.20999999999999999</v>
      </c>
      <c r="J33" s="123">
        <f>ROUND(((SUM(BE93:BE311))*I33),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ROUND((SUM(BF93:BF311)),  2)</f>
        <v>0</v>
      </c>
      <c r="G34" s="39"/>
      <c r="H34" s="39"/>
      <c r="I34" s="124">
        <v>0.12</v>
      </c>
      <c r="J34" s="123">
        <f>ROUND(((SUM(BF93:BF311))*I34),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ROUND((SUM(BG93:BG311)),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ROUND((SUM(BH93:BH311)),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ROUND((SUM(BI93:BI311)),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94</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 A. Dvořáka 1032- výměna střešního pláště</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92</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4 - Etapa 4</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5. 7. 2024</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Revitali</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95</v>
      </c>
      <c r="D57" s="125"/>
      <c r="E57" s="125"/>
      <c r="F57" s="125"/>
      <c r="G57" s="125"/>
      <c r="H57" s="125"/>
      <c r="I57" s="125"/>
      <c r="J57" s="132" t="s">
        <v>96</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J93</f>
        <v>0</v>
      </c>
      <c r="K59" s="39"/>
      <c r="L59" s="117"/>
      <c r="S59" s="39"/>
      <c r="T59" s="39"/>
      <c r="U59" s="39"/>
      <c r="V59" s="39"/>
      <c r="W59" s="39"/>
      <c r="X59" s="39"/>
      <c r="Y59" s="39"/>
      <c r="Z59" s="39"/>
      <c r="AA59" s="39"/>
      <c r="AB59" s="39"/>
      <c r="AC59" s="39"/>
      <c r="AD59" s="39"/>
      <c r="AE59" s="39"/>
      <c r="AU59" s="20" t="s">
        <v>97</v>
      </c>
    </row>
    <row r="60" s="9" customFormat="1" ht="24.96" customHeight="1">
      <c r="A60" s="9"/>
      <c r="B60" s="134"/>
      <c r="C60" s="9"/>
      <c r="D60" s="135" t="s">
        <v>98</v>
      </c>
      <c r="E60" s="136"/>
      <c r="F60" s="136"/>
      <c r="G60" s="136"/>
      <c r="H60" s="136"/>
      <c r="I60" s="136"/>
      <c r="J60" s="137">
        <f>J94</f>
        <v>0</v>
      </c>
      <c r="K60" s="9"/>
      <c r="L60" s="134"/>
      <c r="S60" s="9"/>
      <c r="T60" s="9"/>
      <c r="U60" s="9"/>
      <c r="V60" s="9"/>
      <c r="W60" s="9"/>
      <c r="X60" s="9"/>
      <c r="Y60" s="9"/>
      <c r="Z60" s="9"/>
      <c r="AA60" s="9"/>
      <c r="AB60" s="9"/>
      <c r="AC60" s="9"/>
      <c r="AD60" s="9"/>
      <c r="AE60" s="9"/>
    </row>
    <row r="61" s="10" customFormat="1" ht="19.92" customHeight="1">
      <c r="A61" s="10"/>
      <c r="B61" s="138"/>
      <c r="C61" s="10"/>
      <c r="D61" s="139" t="s">
        <v>99</v>
      </c>
      <c r="E61" s="140"/>
      <c r="F61" s="140"/>
      <c r="G61" s="140"/>
      <c r="H61" s="140"/>
      <c r="I61" s="140"/>
      <c r="J61" s="141">
        <f>J95</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100</v>
      </c>
      <c r="E62" s="140"/>
      <c r="F62" s="140"/>
      <c r="G62" s="140"/>
      <c r="H62" s="140"/>
      <c r="I62" s="140"/>
      <c r="J62" s="141">
        <f>J110</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101</v>
      </c>
      <c r="E63" s="140"/>
      <c r="F63" s="140"/>
      <c r="G63" s="140"/>
      <c r="H63" s="140"/>
      <c r="I63" s="140"/>
      <c r="J63" s="141">
        <f>J111</f>
        <v>0</v>
      </c>
      <c r="K63" s="10"/>
      <c r="L63" s="138"/>
      <c r="S63" s="10"/>
      <c r="T63" s="10"/>
      <c r="U63" s="10"/>
      <c r="V63" s="10"/>
      <c r="W63" s="10"/>
      <c r="X63" s="10"/>
      <c r="Y63" s="10"/>
      <c r="Z63" s="10"/>
      <c r="AA63" s="10"/>
      <c r="AB63" s="10"/>
      <c r="AC63" s="10"/>
      <c r="AD63" s="10"/>
      <c r="AE63" s="10"/>
    </row>
    <row r="64" s="10" customFormat="1" ht="14.88" customHeight="1">
      <c r="A64" s="10"/>
      <c r="B64" s="138"/>
      <c r="C64" s="10"/>
      <c r="D64" s="139" t="s">
        <v>103</v>
      </c>
      <c r="E64" s="140"/>
      <c r="F64" s="140"/>
      <c r="G64" s="140"/>
      <c r="H64" s="140"/>
      <c r="I64" s="140"/>
      <c r="J64" s="141">
        <f>J127</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104</v>
      </c>
      <c r="E65" s="140"/>
      <c r="F65" s="140"/>
      <c r="G65" s="140"/>
      <c r="H65" s="140"/>
      <c r="I65" s="140"/>
      <c r="J65" s="141">
        <f>J132</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105</v>
      </c>
      <c r="E66" s="140"/>
      <c r="F66" s="140"/>
      <c r="G66" s="140"/>
      <c r="H66" s="140"/>
      <c r="I66" s="140"/>
      <c r="J66" s="141">
        <f>J146</f>
        <v>0</v>
      </c>
      <c r="K66" s="10"/>
      <c r="L66" s="138"/>
      <c r="S66" s="10"/>
      <c r="T66" s="10"/>
      <c r="U66" s="10"/>
      <c r="V66" s="10"/>
      <c r="W66" s="10"/>
      <c r="X66" s="10"/>
      <c r="Y66" s="10"/>
      <c r="Z66" s="10"/>
      <c r="AA66" s="10"/>
      <c r="AB66" s="10"/>
      <c r="AC66" s="10"/>
      <c r="AD66" s="10"/>
      <c r="AE66" s="10"/>
    </row>
    <row r="67" s="9" customFormat="1" ht="24.96" customHeight="1">
      <c r="A67" s="9"/>
      <c r="B67" s="134"/>
      <c r="C67" s="9"/>
      <c r="D67" s="135" t="s">
        <v>106</v>
      </c>
      <c r="E67" s="136"/>
      <c r="F67" s="136"/>
      <c r="G67" s="136"/>
      <c r="H67" s="136"/>
      <c r="I67" s="136"/>
      <c r="J67" s="137">
        <f>J149</f>
        <v>0</v>
      </c>
      <c r="K67" s="9"/>
      <c r="L67" s="134"/>
      <c r="S67" s="9"/>
      <c r="T67" s="9"/>
      <c r="U67" s="9"/>
      <c r="V67" s="9"/>
      <c r="W67" s="9"/>
      <c r="X67" s="9"/>
      <c r="Y67" s="9"/>
      <c r="Z67" s="9"/>
      <c r="AA67" s="9"/>
      <c r="AB67" s="9"/>
      <c r="AC67" s="9"/>
      <c r="AD67" s="9"/>
      <c r="AE67" s="9"/>
    </row>
    <row r="68" s="10" customFormat="1" ht="19.92" customHeight="1">
      <c r="A68" s="10"/>
      <c r="B68" s="138"/>
      <c r="C68" s="10"/>
      <c r="D68" s="139" t="s">
        <v>107</v>
      </c>
      <c r="E68" s="140"/>
      <c r="F68" s="140"/>
      <c r="G68" s="140"/>
      <c r="H68" s="140"/>
      <c r="I68" s="140"/>
      <c r="J68" s="141">
        <f>J150</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108</v>
      </c>
      <c r="E69" s="140"/>
      <c r="F69" s="140"/>
      <c r="G69" s="140"/>
      <c r="H69" s="140"/>
      <c r="I69" s="140"/>
      <c r="J69" s="141">
        <f>J235</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110</v>
      </c>
      <c r="E70" s="140"/>
      <c r="F70" s="140"/>
      <c r="G70" s="140"/>
      <c r="H70" s="140"/>
      <c r="I70" s="140"/>
      <c r="J70" s="141">
        <f>J255</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111</v>
      </c>
      <c r="E71" s="140"/>
      <c r="F71" s="140"/>
      <c r="G71" s="140"/>
      <c r="H71" s="140"/>
      <c r="I71" s="140"/>
      <c r="J71" s="141">
        <f>J278</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112</v>
      </c>
      <c r="E72" s="140"/>
      <c r="F72" s="140"/>
      <c r="G72" s="140"/>
      <c r="H72" s="140"/>
      <c r="I72" s="140"/>
      <c r="J72" s="141">
        <f>J296</f>
        <v>0</v>
      </c>
      <c r="K72" s="10"/>
      <c r="L72" s="138"/>
      <c r="S72" s="10"/>
      <c r="T72" s="10"/>
      <c r="U72" s="10"/>
      <c r="V72" s="10"/>
      <c r="W72" s="10"/>
      <c r="X72" s="10"/>
      <c r="Y72" s="10"/>
      <c r="Z72" s="10"/>
      <c r="AA72" s="10"/>
      <c r="AB72" s="10"/>
      <c r="AC72" s="10"/>
      <c r="AD72" s="10"/>
      <c r="AE72" s="10"/>
    </row>
    <row r="73" s="9" customFormat="1" ht="24.96" customHeight="1">
      <c r="A73" s="9"/>
      <c r="B73" s="134"/>
      <c r="C73" s="9"/>
      <c r="D73" s="135" t="s">
        <v>113</v>
      </c>
      <c r="E73" s="136"/>
      <c r="F73" s="136"/>
      <c r="G73" s="136"/>
      <c r="H73" s="136"/>
      <c r="I73" s="136"/>
      <c r="J73" s="137">
        <f>J301</f>
        <v>0</v>
      </c>
      <c r="K73" s="9"/>
      <c r="L73" s="134"/>
      <c r="S73" s="9"/>
      <c r="T73" s="9"/>
      <c r="U73" s="9"/>
      <c r="V73" s="9"/>
      <c r="W73" s="9"/>
      <c r="X73" s="9"/>
      <c r="Y73" s="9"/>
      <c r="Z73" s="9"/>
      <c r="AA73" s="9"/>
      <c r="AB73" s="9"/>
      <c r="AC73" s="9"/>
      <c r="AD73" s="9"/>
      <c r="AE73" s="9"/>
    </row>
    <row r="74" s="2" customFormat="1" ht="21.84"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6.96" customHeight="1">
      <c r="A75" s="39"/>
      <c r="B75" s="56"/>
      <c r="C75" s="57"/>
      <c r="D75" s="57"/>
      <c r="E75" s="57"/>
      <c r="F75" s="57"/>
      <c r="G75" s="57"/>
      <c r="H75" s="57"/>
      <c r="I75" s="57"/>
      <c r="J75" s="57"/>
      <c r="K75" s="57"/>
      <c r="L75" s="117"/>
      <c r="S75" s="39"/>
      <c r="T75" s="39"/>
      <c r="U75" s="39"/>
      <c r="V75" s="39"/>
      <c r="W75" s="39"/>
      <c r="X75" s="39"/>
      <c r="Y75" s="39"/>
      <c r="Z75" s="39"/>
      <c r="AA75" s="39"/>
      <c r="AB75" s="39"/>
      <c r="AC75" s="39"/>
      <c r="AD75" s="39"/>
      <c r="AE75" s="39"/>
    </row>
    <row r="79" s="2" customFormat="1" ht="6.96" customHeight="1">
      <c r="A79" s="39"/>
      <c r="B79" s="58"/>
      <c r="C79" s="59"/>
      <c r="D79" s="59"/>
      <c r="E79" s="59"/>
      <c r="F79" s="59"/>
      <c r="G79" s="59"/>
      <c r="H79" s="59"/>
      <c r="I79" s="59"/>
      <c r="J79" s="59"/>
      <c r="K79" s="59"/>
      <c r="L79" s="117"/>
      <c r="S79" s="39"/>
      <c r="T79" s="39"/>
      <c r="U79" s="39"/>
      <c r="V79" s="39"/>
      <c r="W79" s="39"/>
      <c r="X79" s="39"/>
      <c r="Y79" s="39"/>
      <c r="Z79" s="39"/>
      <c r="AA79" s="39"/>
      <c r="AB79" s="39"/>
      <c r="AC79" s="39"/>
      <c r="AD79" s="39"/>
      <c r="AE79" s="39"/>
    </row>
    <row r="80" s="2" customFormat="1" ht="24.96" customHeight="1">
      <c r="A80" s="39"/>
      <c r="B80" s="40"/>
      <c r="C80" s="24" t="s">
        <v>114</v>
      </c>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6.96"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2" customHeight="1">
      <c r="A82" s="39"/>
      <c r="B82" s="40"/>
      <c r="C82" s="33" t="s">
        <v>17</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16.5" customHeight="1">
      <c r="A83" s="39"/>
      <c r="B83" s="40"/>
      <c r="C83" s="39"/>
      <c r="D83" s="39"/>
      <c r="E83" s="116" t="str">
        <f>E7</f>
        <v>Kolín, A. Dvořáka 1032- výměna střešního pláště</v>
      </c>
      <c r="F83" s="33"/>
      <c r="G83" s="33"/>
      <c r="H83" s="33"/>
      <c r="I83" s="39"/>
      <c r="J83" s="39"/>
      <c r="K83" s="39"/>
      <c r="L83" s="117"/>
      <c r="S83" s="39"/>
      <c r="T83" s="39"/>
      <c r="U83" s="39"/>
      <c r="V83" s="39"/>
      <c r="W83" s="39"/>
      <c r="X83" s="39"/>
      <c r="Y83" s="39"/>
      <c r="Z83" s="39"/>
      <c r="AA83" s="39"/>
      <c r="AB83" s="39"/>
      <c r="AC83" s="39"/>
      <c r="AD83" s="39"/>
      <c r="AE83" s="39"/>
    </row>
    <row r="84" s="2" customFormat="1" ht="12" customHeight="1">
      <c r="A84" s="39"/>
      <c r="B84" s="40"/>
      <c r="C84" s="33" t="s">
        <v>92</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63" t="str">
        <f>E9</f>
        <v>4 - Etapa 4</v>
      </c>
      <c r="F85" s="39"/>
      <c r="G85" s="39"/>
      <c r="H85" s="39"/>
      <c r="I85" s="39"/>
      <c r="J85" s="39"/>
      <c r="K85" s="39"/>
      <c r="L85" s="117"/>
      <c r="S85" s="39"/>
      <c r="T85" s="39"/>
      <c r="U85" s="39"/>
      <c r="V85" s="39"/>
      <c r="W85" s="39"/>
      <c r="X85" s="39"/>
      <c r="Y85" s="39"/>
      <c r="Z85" s="39"/>
      <c r="AA85" s="39"/>
      <c r="AB85" s="39"/>
      <c r="AC85" s="39"/>
      <c r="AD85" s="39"/>
      <c r="AE85" s="39"/>
    </row>
    <row r="86" s="2" customFormat="1" ht="6.96" customHeight="1">
      <c r="A86" s="39"/>
      <c r="B86" s="40"/>
      <c r="C86" s="39"/>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2" customHeight="1">
      <c r="A87" s="39"/>
      <c r="B87" s="40"/>
      <c r="C87" s="33" t="s">
        <v>21</v>
      </c>
      <c r="D87" s="39"/>
      <c r="E87" s="39"/>
      <c r="F87" s="28" t="str">
        <f>F12</f>
        <v xml:space="preserve"> </v>
      </c>
      <c r="G87" s="39"/>
      <c r="H87" s="39"/>
      <c r="I87" s="33" t="s">
        <v>23</v>
      </c>
      <c r="J87" s="65" t="str">
        <f>IF(J12="","",J12)</f>
        <v>5. 7. 2024</v>
      </c>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5.15" customHeight="1">
      <c r="A89" s="39"/>
      <c r="B89" s="40"/>
      <c r="C89" s="33" t="s">
        <v>25</v>
      </c>
      <c r="D89" s="39"/>
      <c r="E89" s="39"/>
      <c r="F89" s="28" t="str">
        <f>E15</f>
        <v>Město Kolín</v>
      </c>
      <c r="G89" s="39"/>
      <c r="H89" s="39"/>
      <c r="I89" s="33" t="s">
        <v>31</v>
      </c>
      <c r="J89" s="37" t="str">
        <f>E21</f>
        <v>Revitali</v>
      </c>
      <c r="K89" s="39"/>
      <c r="L89" s="117"/>
      <c r="S89" s="39"/>
      <c r="T89" s="39"/>
      <c r="U89" s="39"/>
      <c r="V89" s="39"/>
      <c r="W89" s="39"/>
      <c r="X89" s="39"/>
      <c r="Y89" s="39"/>
      <c r="Z89" s="39"/>
      <c r="AA89" s="39"/>
      <c r="AB89" s="39"/>
      <c r="AC89" s="39"/>
      <c r="AD89" s="39"/>
      <c r="AE89" s="39"/>
    </row>
    <row r="90" s="2" customFormat="1" ht="15.15" customHeight="1">
      <c r="A90" s="39"/>
      <c r="B90" s="40"/>
      <c r="C90" s="33" t="s">
        <v>29</v>
      </c>
      <c r="D90" s="39"/>
      <c r="E90" s="39"/>
      <c r="F90" s="28" t="str">
        <f>IF(E18="","",E18)</f>
        <v>Vyplň údaj</v>
      </c>
      <c r="G90" s="39"/>
      <c r="H90" s="39"/>
      <c r="I90" s="33" t="s">
        <v>34</v>
      </c>
      <c r="J90" s="37" t="str">
        <f>E24</f>
        <v xml:space="preserve"> </v>
      </c>
      <c r="K90" s="39"/>
      <c r="L90" s="117"/>
      <c r="S90" s="39"/>
      <c r="T90" s="39"/>
      <c r="U90" s="39"/>
      <c r="V90" s="39"/>
      <c r="W90" s="39"/>
      <c r="X90" s="39"/>
      <c r="Y90" s="39"/>
      <c r="Z90" s="39"/>
      <c r="AA90" s="39"/>
      <c r="AB90" s="39"/>
      <c r="AC90" s="39"/>
      <c r="AD90" s="39"/>
      <c r="AE90" s="39"/>
    </row>
    <row r="91" s="2" customFormat="1" ht="10.32" customHeight="1">
      <c r="A91" s="39"/>
      <c r="B91" s="40"/>
      <c r="C91" s="39"/>
      <c r="D91" s="39"/>
      <c r="E91" s="39"/>
      <c r="F91" s="39"/>
      <c r="G91" s="39"/>
      <c r="H91" s="39"/>
      <c r="I91" s="39"/>
      <c r="J91" s="39"/>
      <c r="K91" s="39"/>
      <c r="L91" s="117"/>
      <c r="S91" s="39"/>
      <c r="T91" s="39"/>
      <c r="U91" s="39"/>
      <c r="V91" s="39"/>
      <c r="W91" s="39"/>
      <c r="X91" s="39"/>
      <c r="Y91" s="39"/>
      <c r="Z91" s="39"/>
      <c r="AA91" s="39"/>
      <c r="AB91" s="39"/>
      <c r="AC91" s="39"/>
      <c r="AD91" s="39"/>
      <c r="AE91" s="39"/>
    </row>
    <row r="92" s="11" customFormat="1" ht="29.28" customHeight="1">
      <c r="A92" s="142"/>
      <c r="B92" s="143"/>
      <c r="C92" s="144" t="s">
        <v>115</v>
      </c>
      <c r="D92" s="145" t="s">
        <v>56</v>
      </c>
      <c r="E92" s="145" t="s">
        <v>52</v>
      </c>
      <c r="F92" s="145" t="s">
        <v>53</v>
      </c>
      <c r="G92" s="145" t="s">
        <v>116</v>
      </c>
      <c r="H92" s="145" t="s">
        <v>117</v>
      </c>
      <c r="I92" s="145" t="s">
        <v>118</v>
      </c>
      <c r="J92" s="145" t="s">
        <v>96</v>
      </c>
      <c r="K92" s="146" t="s">
        <v>119</v>
      </c>
      <c r="L92" s="147"/>
      <c r="M92" s="81" t="s">
        <v>3</v>
      </c>
      <c r="N92" s="82" t="s">
        <v>41</v>
      </c>
      <c r="O92" s="82" t="s">
        <v>120</v>
      </c>
      <c r="P92" s="82" t="s">
        <v>121</v>
      </c>
      <c r="Q92" s="82" t="s">
        <v>122</v>
      </c>
      <c r="R92" s="82" t="s">
        <v>123</v>
      </c>
      <c r="S92" s="82" t="s">
        <v>124</v>
      </c>
      <c r="T92" s="83" t="s">
        <v>125</v>
      </c>
      <c r="U92" s="142"/>
      <c r="V92" s="142"/>
      <c r="W92" s="142"/>
      <c r="X92" s="142"/>
      <c r="Y92" s="142"/>
      <c r="Z92" s="142"/>
      <c r="AA92" s="142"/>
      <c r="AB92" s="142"/>
      <c r="AC92" s="142"/>
      <c r="AD92" s="142"/>
      <c r="AE92" s="142"/>
    </row>
    <row r="93" s="2" customFormat="1" ht="22.8" customHeight="1">
      <c r="A93" s="39"/>
      <c r="B93" s="40"/>
      <c r="C93" s="88" t="s">
        <v>126</v>
      </c>
      <c r="D93" s="39"/>
      <c r="E93" s="39"/>
      <c r="F93" s="39"/>
      <c r="G93" s="39"/>
      <c r="H93" s="39"/>
      <c r="I93" s="39"/>
      <c r="J93" s="148">
        <f>BK93</f>
        <v>0</v>
      </c>
      <c r="K93" s="39"/>
      <c r="L93" s="40"/>
      <c r="M93" s="84"/>
      <c r="N93" s="69"/>
      <c r="O93" s="85"/>
      <c r="P93" s="149">
        <f>P94+P149+P301</f>
        <v>0</v>
      </c>
      <c r="Q93" s="85"/>
      <c r="R93" s="149">
        <f>R94+R149+R301</f>
        <v>3.2110339400000001</v>
      </c>
      <c r="S93" s="85"/>
      <c r="T93" s="150">
        <f>T94+T149+T301</f>
        <v>1.717452</v>
      </c>
      <c r="U93" s="39"/>
      <c r="V93" s="39"/>
      <c r="W93" s="39"/>
      <c r="X93" s="39"/>
      <c r="Y93" s="39"/>
      <c r="Z93" s="39"/>
      <c r="AA93" s="39"/>
      <c r="AB93" s="39"/>
      <c r="AC93" s="39"/>
      <c r="AD93" s="39"/>
      <c r="AE93" s="39"/>
      <c r="AT93" s="20" t="s">
        <v>70</v>
      </c>
      <c r="AU93" s="20" t="s">
        <v>97</v>
      </c>
      <c r="BK93" s="151">
        <f>BK94+BK149+BK301</f>
        <v>0</v>
      </c>
    </row>
    <row r="94" s="12" customFormat="1" ht="25.92" customHeight="1">
      <c r="A94" s="12"/>
      <c r="B94" s="152"/>
      <c r="C94" s="12"/>
      <c r="D94" s="153" t="s">
        <v>70</v>
      </c>
      <c r="E94" s="154" t="s">
        <v>127</v>
      </c>
      <c r="F94" s="154" t="s">
        <v>128</v>
      </c>
      <c r="G94" s="12"/>
      <c r="H94" s="12"/>
      <c r="I94" s="155"/>
      <c r="J94" s="156">
        <f>BK94</f>
        <v>0</v>
      </c>
      <c r="K94" s="12"/>
      <c r="L94" s="152"/>
      <c r="M94" s="157"/>
      <c r="N94" s="158"/>
      <c r="O94" s="158"/>
      <c r="P94" s="159">
        <f>P95+P110+P132+P146</f>
        <v>0</v>
      </c>
      <c r="Q94" s="158"/>
      <c r="R94" s="159">
        <f>R95+R110+R132+R146</f>
        <v>0.044653920000000007</v>
      </c>
      <c r="S94" s="158"/>
      <c r="T94" s="160">
        <f>T95+T110+T132+T146</f>
        <v>0.045919999999999996</v>
      </c>
      <c r="U94" s="12"/>
      <c r="V94" s="12"/>
      <c r="W94" s="12"/>
      <c r="X94" s="12"/>
      <c r="Y94" s="12"/>
      <c r="Z94" s="12"/>
      <c r="AA94" s="12"/>
      <c r="AB94" s="12"/>
      <c r="AC94" s="12"/>
      <c r="AD94" s="12"/>
      <c r="AE94" s="12"/>
      <c r="AR94" s="153" t="s">
        <v>15</v>
      </c>
      <c r="AT94" s="161" t="s">
        <v>70</v>
      </c>
      <c r="AU94" s="161" t="s">
        <v>71</v>
      </c>
      <c r="AY94" s="153" t="s">
        <v>129</v>
      </c>
      <c r="BK94" s="162">
        <f>BK95+BK110+BK132+BK146</f>
        <v>0</v>
      </c>
    </row>
    <row r="95" s="12" customFormat="1" ht="22.8" customHeight="1">
      <c r="A95" s="12"/>
      <c r="B95" s="152"/>
      <c r="C95" s="12"/>
      <c r="D95" s="153" t="s">
        <v>70</v>
      </c>
      <c r="E95" s="163" t="s">
        <v>130</v>
      </c>
      <c r="F95" s="163" t="s">
        <v>131</v>
      </c>
      <c r="G95" s="12"/>
      <c r="H95" s="12"/>
      <c r="I95" s="155"/>
      <c r="J95" s="164">
        <f>BK95</f>
        <v>0</v>
      </c>
      <c r="K95" s="12"/>
      <c r="L95" s="152"/>
      <c r="M95" s="157"/>
      <c r="N95" s="158"/>
      <c r="O95" s="158"/>
      <c r="P95" s="159">
        <f>SUM(P96:P109)</f>
        <v>0</v>
      </c>
      <c r="Q95" s="158"/>
      <c r="R95" s="159">
        <f>SUM(R96:R109)</f>
        <v>0.044653920000000007</v>
      </c>
      <c r="S95" s="158"/>
      <c r="T95" s="160">
        <f>SUM(T96:T109)</f>
        <v>0</v>
      </c>
      <c r="U95" s="12"/>
      <c r="V95" s="12"/>
      <c r="W95" s="12"/>
      <c r="X95" s="12"/>
      <c r="Y95" s="12"/>
      <c r="Z95" s="12"/>
      <c r="AA95" s="12"/>
      <c r="AB95" s="12"/>
      <c r="AC95" s="12"/>
      <c r="AD95" s="12"/>
      <c r="AE95" s="12"/>
      <c r="AR95" s="153" t="s">
        <v>15</v>
      </c>
      <c r="AT95" s="161" t="s">
        <v>70</v>
      </c>
      <c r="AU95" s="161" t="s">
        <v>15</v>
      </c>
      <c r="AY95" s="153" t="s">
        <v>129</v>
      </c>
      <c r="BK95" s="162">
        <f>SUM(BK96:BK109)</f>
        <v>0</v>
      </c>
    </row>
    <row r="96" s="2" customFormat="1" ht="24.15" customHeight="1">
      <c r="A96" s="39"/>
      <c r="B96" s="165"/>
      <c r="C96" s="166" t="s">
        <v>15</v>
      </c>
      <c r="D96" s="166" t="s">
        <v>132</v>
      </c>
      <c r="E96" s="167" t="s">
        <v>133</v>
      </c>
      <c r="F96" s="168" t="s">
        <v>134</v>
      </c>
      <c r="G96" s="169" t="s">
        <v>135</v>
      </c>
      <c r="H96" s="170">
        <v>3.2799999999999998</v>
      </c>
      <c r="I96" s="171"/>
      <c r="J96" s="172">
        <f>ROUND(I96*H96,2)</f>
        <v>0</v>
      </c>
      <c r="K96" s="168" t="s">
        <v>136</v>
      </c>
      <c r="L96" s="40"/>
      <c r="M96" s="173" t="s">
        <v>3</v>
      </c>
      <c r="N96" s="174" t="s">
        <v>43</v>
      </c>
      <c r="O96" s="73"/>
      <c r="P96" s="175">
        <f>O96*H96</f>
        <v>0</v>
      </c>
      <c r="Q96" s="175">
        <v>0.00025999999999999998</v>
      </c>
      <c r="R96" s="175">
        <f>Q96*H96</f>
        <v>0.00085279999999999991</v>
      </c>
      <c r="S96" s="175">
        <v>0</v>
      </c>
      <c r="T96" s="176">
        <f>S96*H96</f>
        <v>0</v>
      </c>
      <c r="U96" s="39"/>
      <c r="V96" s="39"/>
      <c r="W96" s="39"/>
      <c r="X96" s="39"/>
      <c r="Y96" s="39"/>
      <c r="Z96" s="39"/>
      <c r="AA96" s="39"/>
      <c r="AB96" s="39"/>
      <c r="AC96" s="39"/>
      <c r="AD96" s="39"/>
      <c r="AE96" s="39"/>
      <c r="AR96" s="177" t="s">
        <v>85</v>
      </c>
      <c r="AT96" s="177" t="s">
        <v>132</v>
      </c>
      <c r="AU96" s="177" t="s">
        <v>79</v>
      </c>
      <c r="AY96" s="20" t="s">
        <v>129</v>
      </c>
      <c r="BE96" s="178">
        <f>IF(N96="základní",J96,0)</f>
        <v>0</v>
      </c>
      <c r="BF96" s="178">
        <f>IF(N96="snížená",J96,0)</f>
        <v>0</v>
      </c>
      <c r="BG96" s="178">
        <f>IF(N96="zákl. přenesená",J96,0)</f>
        <v>0</v>
      </c>
      <c r="BH96" s="178">
        <f>IF(N96="sníž. přenesená",J96,0)</f>
        <v>0</v>
      </c>
      <c r="BI96" s="178">
        <f>IF(N96="nulová",J96,0)</f>
        <v>0</v>
      </c>
      <c r="BJ96" s="20" t="s">
        <v>79</v>
      </c>
      <c r="BK96" s="178">
        <f>ROUND(I96*H96,2)</f>
        <v>0</v>
      </c>
      <c r="BL96" s="20" t="s">
        <v>85</v>
      </c>
      <c r="BM96" s="177" t="s">
        <v>960</v>
      </c>
    </row>
    <row r="97" s="2" customFormat="1">
      <c r="A97" s="39"/>
      <c r="B97" s="40"/>
      <c r="C97" s="39"/>
      <c r="D97" s="179" t="s">
        <v>138</v>
      </c>
      <c r="E97" s="39"/>
      <c r="F97" s="180" t="s">
        <v>139</v>
      </c>
      <c r="G97" s="39"/>
      <c r="H97" s="39"/>
      <c r="I97" s="181"/>
      <c r="J97" s="39"/>
      <c r="K97" s="39"/>
      <c r="L97" s="40"/>
      <c r="M97" s="182"/>
      <c r="N97" s="183"/>
      <c r="O97" s="73"/>
      <c r="P97" s="73"/>
      <c r="Q97" s="73"/>
      <c r="R97" s="73"/>
      <c r="S97" s="73"/>
      <c r="T97" s="74"/>
      <c r="U97" s="39"/>
      <c r="V97" s="39"/>
      <c r="W97" s="39"/>
      <c r="X97" s="39"/>
      <c r="Y97" s="39"/>
      <c r="Z97" s="39"/>
      <c r="AA97" s="39"/>
      <c r="AB97" s="39"/>
      <c r="AC97" s="39"/>
      <c r="AD97" s="39"/>
      <c r="AE97" s="39"/>
      <c r="AT97" s="20" t="s">
        <v>138</v>
      </c>
      <c r="AU97" s="20" t="s">
        <v>79</v>
      </c>
    </row>
    <row r="98" s="2" customFormat="1" ht="66.75" customHeight="1">
      <c r="A98" s="39"/>
      <c r="B98" s="165"/>
      <c r="C98" s="166" t="s">
        <v>79</v>
      </c>
      <c r="D98" s="166" t="s">
        <v>132</v>
      </c>
      <c r="E98" s="167" t="s">
        <v>153</v>
      </c>
      <c r="F98" s="168" t="s">
        <v>154</v>
      </c>
      <c r="G98" s="169" t="s">
        <v>135</v>
      </c>
      <c r="H98" s="170">
        <v>3.2799999999999998</v>
      </c>
      <c r="I98" s="171"/>
      <c r="J98" s="172">
        <f>ROUND(I98*H98,2)</f>
        <v>0</v>
      </c>
      <c r="K98" s="168" t="s">
        <v>136</v>
      </c>
      <c r="L98" s="40"/>
      <c r="M98" s="173" t="s">
        <v>3</v>
      </c>
      <c r="N98" s="174" t="s">
        <v>43</v>
      </c>
      <c r="O98" s="73"/>
      <c r="P98" s="175">
        <f>O98*H98</f>
        <v>0</v>
      </c>
      <c r="Q98" s="175">
        <v>0.0085199999999999998</v>
      </c>
      <c r="R98" s="175">
        <f>Q98*H98</f>
        <v>0.027945599999999998</v>
      </c>
      <c r="S98" s="175">
        <v>0</v>
      </c>
      <c r="T98" s="176">
        <f>S98*H98</f>
        <v>0</v>
      </c>
      <c r="U98" s="39"/>
      <c r="V98" s="39"/>
      <c r="W98" s="39"/>
      <c r="X98" s="39"/>
      <c r="Y98" s="39"/>
      <c r="Z98" s="39"/>
      <c r="AA98" s="39"/>
      <c r="AB98" s="39"/>
      <c r="AC98" s="39"/>
      <c r="AD98" s="39"/>
      <c r="AE98" s="39"/>
      <c r="AR98" s="177" t="s">
        <v>85</v>
      </c>
      <c r="AT98" s="177" t="s">
        <v>132</v>
      </c>
      <c r="AU98" s="177" t="s">
        <v>79</v>
      </c>
      <c r="AY98" s="20" t="s">
        <v>129</v>
      </c>
      <c r="BE98" s="178">
        <f>IF(N98="základní",J98,0)</f>
        <v>0</v>
      </c>
      <c r="BF98" s="178">
        <f>IF(N98="snížená",J98,0)</f>
        <v>0</v>
      </c>
      <c r="BG98" s="178">
        <f>IF(N98="zákl. přenesená",J98,0)</f>
        <v>0</v>
      </c>
      <c r="BH98" s="178">
        <f>IF(N98="sníž. přenesená",J98,0)</f>
        <v>0</v>
      </c>
      <c r="BI98" s="178">
        <f>IF(N98="nulová",J98,0)</f>
        <v>0</v>
      </c>
      <c r="BJ98" s="20" t="s">
        <v>79</v>
      </c>
      <c r="BK98" s="178">
        <f>ROUND(I98*H98,2)</f>
        <v>0</v>
      </c>
      <c r="BL98" s="20" t="s">
        <v>85</v>
      </c>
      <c r="BM98" s="177" t="s">
        <v>961</v>
      </c>
    </row>
    <row r="99" s="2" customFormat="1">
      <c r="A99" s="39"/>
      <c r="B99" s="40"/>
      <c r="C99" s="39"/>
      <c r="D99" s="179" t="s">
        <v>138</v>
      </c>
      <c r="E99" s="39"/>
      <c r="F99" s="180" t="s">
        <v>156</v>
      </c>
      <c r="G99" s="39"/>
      <c r="H99" s="39"/>
      <c r="I99" s="181"/>
      <c r="J99" s="39"/>
      <c r="K99" s="39"/>
      <c r="L99" s="40"/>
      <c r="M99" s="182"/>
      <c r="N99" s="183"/>
      <c r="O99" s="73"/>
      <c r="P99" s="73"/>
      <c r="Q99" s="73"/>
      <c r="R99" s="73"/>
      <c r="S99" s="73"/>
      <c r="T99" s="74"/>
      <c r="U99" s="39"/>
      <c r="V99" s="39"/>
      <c r="W99" s="39"/>
      <c r="X99" s="39"/>
      <c r="Y99" s="39"/>
      <c r="Z99" s="39"/>
      <c r="AA99" s="39"/>
      <c r="AB99" s="39"/>
      <c r="AC99" s="39"/>
      <c r="AD99" s="39"/>
      <c r="AE99" s="39"/>
      <c r="AT99" s="20" t="s">
        <v>138</v>
      </c>
      <c r="AU99" s="20" t="s">
        <v>79</v>
      </c>
    </row>
    <row r="100" s="13" customFormat="1">
      <c r="A100" s="13"/>
      <c r="B100" s="184"/>
      <c r="C100" s="13"/>
      <c r="D100" s="185" t="s">
        <v>144</v>
      </c>
      <c r="E100" s="186" t="s">
        <v>3</v>
      </c>
      <c r="F100" s="187" t="s">
        <v>157</v>
      </c>
      <c r="G100" s="13"/>
      <c r="H100" s="186" t="s">
        <v>3</v>
      </c>
      <c r="I100" s="188"/>
      <c r="J100" s="13"/>
      <c r="K100" s="13"/>
      <c r="L100" s="184"/>
      <c r="M100" s="189"/>
      <c r="N100" s="190"/>
      <c r="O100" s="190"/>
      <c r="P100" s="190"/>
      <c r="Q100" s="190"/>
      <c r="R100" s="190"/>
      <c r="S100" s="190"/>
      <c r="T100" s="191"/>
      <c r="U100" s="13"/>
      <c r="V100" s="13"/>
      <c r="W100" s="13"/>
      <c r="X100" s="13"/>
      <c r="Y100" s="13"/>
      <c r="Z100" s="13"/>
      <c r="AA100" s="13"/>
      <c r="AB100" s="13"/>
      <c r="AC100" s="13"/>
      <c r="AD100" s="13"/>
      <c r="AE100" s="13"/>
      <c r="AT100" s="186" t="s">
        <v>144</v>
      </c>
      <c r="AU100" s="186" t="s">
        <v>79</v>
      </c>
      <c r="AV100" s="13" t="s">
        <v>15</v>
      </c>
      <c r="AW100" s="13" t="s">
        <v>33</v>
      </c>
      <c r="AX100" s="13" t="s">
        <v>71</v>
      </c>
      <c r="AY100" s="186" t="s">
        <v>129</v>
      </c>
    </row>
    <row r="101" s="14" customFormat="1">
      <c r="A101" s="14"/>
      <c r="B101" s="192"/>
      <c r="C101" s="14"/>
      <c r="D101" s="185" t="s">
        <v>144</v>
      </c>
      <c r="E101" s="193" t="s">
        <v>3</v>
      </c>
      <c r="F101" s="194" t="s">
        <v>962</v>
      </c>
      <c r="G101" s="14"/>
      <c r="H101" s="195">
        <v>3.2799999999999998</v>
      </c>
      <c r="I101" s="196"/>
      <c r="J101" s="14"/>
      <c r="K101" s="14"/>
      <c r="L101" s="192"/>
      <c r="M101" s="197"/>
      <c r="N101" s="198"/>
      <c r="O101" s="198"/>
      <c r="P101" s="198"/>
      <c r="Q101" s="198"/>
      <c r="R101" s="198"/>
      <c r="S101" s="198"/>
      <c r="T101" s="199"/>
      <c r="U101" s="14"/>
      <c r="V101" s="14"/>
      <c r="W101" s="14"/>
      <c r="X101" s="14"/>
      <c r="Y101" s="14"/>
      <c r="Z101" s="14"/>
      <c r="AA101" s="14"/>
      <c r="AB101" s="14"/>
      <c r="AC101" s="14"/>
      <c r="AD101" s="14"/>
      <c r="AE101" s="14"/>
      <c r="AT101" s="193" t="s">
        <v>144</v>
      </c>
      <c r="AU101" s="193" t="s">
        <v>79</v>
      </c>
      <c r="AV101" s="14" t="s">
        <v>79</v>
      </c>
      <c r="AW101" s="14" t="s">
        <v>33</v>
      </c>
      <c r="AX101" s="14" t="s">
        <v>15</v>
      </c>
      <c r="AY101" s="193" t="s">
        <v>129</v>
      </c>
    </row>
    <row r="102" s="2" customFormat="1" ht="16.5" customHeight="1">
      <c r="A102" s="39"/>
      <c r="B102" s="165"/>
      <c r="C102" s="200" t="s">
        <v>82</v>
      </c>
      <c r="D102" s="200" t="s">
        <v>147</v>
      </c>
      <c r="E102" s="201" t="s">
        <v>159</v>
      </c>
      <c r="F102" s="202" t="s">
        <v>160</v>
      </c>
      <c r="G102" s="203" t="s">
        <v>135</v>
      </c>
      <c r="H102" s="204">
        <v>3.444</v>
      </c>
      <c r="I102" s="205"/>
      <c r="J102" s="206">
        <f>ROUND(I102*H102,2)</f>
        <v>0</v>
      </c>
      <c r="K102" s="202" t="s">
        <v>136</v>
      </c>
      <c r="L102" s="207"/>
      <c r="M102" s="208" t="s">
        <v>3</v>
      </c>
      <c r="N102" s="209" t="s">
        <v>43</v>
      </c>
      <c r="O102" s="73"/>
      <c r="P102" s="175">
        <f>O102*H102</f>
        <v>0</v>
      </c>
      <c r="Q102" s="175">
        <v>0.0016800000000000001</v>
      </c>
      <c r="R102" s="175">
        <f>Q102*H102</f>
        <v>0.00578592</v>
      </c>
      <c r="S102" s="175">
        <v>0</v>
      </c>
      <c r="T102" s="176">
        <f>S102*H102</f>
        <v>0</v>
      </c>
      <c r="U102" s="39"/>
      <c r="V102" s="39"/>
      <c r="W102" s="39"/>
      <c r="X102" s="39"/>
      <c r="Y102" s="39"/>
      <c r="Z102" s="39"/>
      <c r="AA102" s="39"/>
      <c r="AB102" s="39"/>
      <c r="AC102" s="39"/>
      <c r="AD102" s="39"/>
      <c r="AE102" s="39"/>
      <c r="AR102" s="177" t="s">
        <v>150</v>
      </c>
      <c r="AT102" s="177" t="s">
        <v>147</v>
      </c>
      <c r="AU102" s="177" t="s">
        <v>79</v>
      </c>
      <c r="AY102" s="20" t="s">
        <v>129</v>
      </c>
      <c r="BE102" s="178">
        <f>IF(N102="základní",J102,0)</f>
        <v>0</v>
      </c>
      <c r="BF102" s="178">
        <f>IF(N102="snížená",J102,0)</f>
        <v>0</v>
      </c>
      <c r="BG102" s="178">
        <f>IF(N102="zákl. přenesená",J102,0)</f>
        <v>0</v>
      </c>
      <c r="BH102" s="178">
        <f>IF(N102="sníž. přenesená",J102,0)</f>
        <v>0</v>
      </c>
      <c r="BI102" s="178">
        <f>IF(N102="nulová",J102,0)</f>
        <v>0</v>
      </c>
      <c r="BJ102" s="20" t="s">
        <v>79</v>
      </c>
      <c r="BK102" s="178">
        <f>ROUND(I102*H102,2)</f>
        <v>0</v>
      </c>
      <c r="BL102" s="20" t="s">
        <v>85</v>
      </c>
      <c r="BM102" s="177" t="s">
        <v>963</v>
      </c>
    </row>
    <row r="103" s="14" customFormat="1">
      <c r="A103" s="14"/>
      <c r="B103" s="192"/>
      <c r="C103" s="14"/>
      <c r="D103" s="185" t="s">
        <v>144</v>
      </c>
      <c r="E103" s="14"/>
      <c r="F103" s="194" t="s">
        <v>964</v>
      </c>
      <c r="G103" s="14"/>
      <c r="H103" s="195">
        <v>3.444</v>
      </c>
      <c r="I103" s="196"/>
      <c r="J103" s="14"/>
      <c r="K103" s="14"/>
      <c r="L103" s="192"/>
      <c r="M103" s="197"/>
      <c r="N103" s="198"/>
      <c r="O103" s="198"/>
      <c r="P103" s="198"/>
      <c r="Q103" s="198"/>
      <c r="R103" s="198"/>
      <c r="S103" s="198"/>
      <c r="T103" s="199"/>
      <c r="U103" s="14"/>
      <c r="V103" s="14"/>
      <c r="W103" s="14"/>
      <c r="X103" s="14"/>
      <c r="Y103" s="14"/>
      <c r="Z103" s="14"/>
      <c r="AA103" s="14"/>
      <c r="AB103" s="14"/>
      <c r="AC103" s="14"/>
      <c r="AD103" s="14"/>
      <c r="AE103" s="14"/>
      <c r="AT103" s="193" t="s">
        <v>144</v>
      </c>
      <c r="AU103" s="193" t="s">
        <v>79</v>
      </c>
      <c r="AV103" s="14" t="s">
        <v>79</v>
      </c>
      <c r="AW103" s="14" t="s">
        <v>4</v>
      </c>
      <c r="AX103" s="14" t="s">
        <v>15</v>
      </c>
      <c r="AY103" s="193" t="s">
        <v>129</v>
      </c>
    </row>
    <row r="104" s="2" customFormat="1" ht="55.5" customHeight="1">
      <c r="A104" s="39"/>
      <c r="B104" s="165"/>
      <c r="C104" s="166" t="s">
        <v>85</v>
      </c>
      <c r="D104" s="166" t="s">
        <v>132</v>
      </c>
      <c r="E104" s="167" t="s">
        <v>163</v>
      </c>
      <c r="F104" s="168" t="s">
        <v>164</v>
      </c>
      <c r="G104" s="169" t="s">
        <v>135</v>
      </c>
      <c r="H104" s="170">
        <v>3.2799999999999998</v>
      </c>
      <c r="I104" s="171"/>
      <c r="J104" s="172">
        <f>ROUND(I104*H104,2)</f>
        <v>0</v>
      </c>
      <c r="K104" s="168" t="s">
        <v>136</v>
      </c>
      <c r="L104" s="40"/>
      <c r="M104" s="173" t="s">
        <v>3</v>
      </c>
      <c r="N104" s="174" t="s">
        <v>43</v>
      </c>
      <c r="O104" s="73"/>
      <c r="P104" s="175">
        <f>O104*H104</f>
        <v>0</v>
      </c>
      <c r="Q104" s="175">
        <v>8.0000000000000007E-05</v>
      </c>
      <c r="R104" s="175">
        <f>Q104*H104</f>
        <v>0.00026239999999999998</v>
      </c>
      <c r="S104" s="175">
        <v>0</v>
      </c>
      <c r="T104" s="176">
        <f>S104*H104</f>
        <v>0</v>
      </c>
      <c r="U104" s="39"/>
      <c r="V104" s="39"/>
      <c r="W104" s="39"/>
      <c r="X104" s="39"/>
      <c r="Y104" s="39"/>
      <c r="Z104" s="39"/>
      <c r="AA104" s="39"/>
      <c r="AB104" s="39"/>
      <c r="AC104" s="39"/>
      <c r="AD104" s="39"/>
      <c r="AE104" s="39"/>
      <c r="AR104" s="177" t="s">
        <v>85</v>
      </c>
      <c r="AT104" s="177" t="s">
        <v>132</v>
      </c>
      <c r="AU104" s="177" t="s">
        <v>79</v>
      </c>
      <c r="AY104" s="20" t="s">
        <v>129</v>
      </c>
      <c r="BE104" s="178">
        <f>IF(N104="základní",J104,0)</f>
        <v>0</v>
      </c>
      <c r="BF104" s="178">
        <f>IF(N104="snížená",J104,0)</f>
        <v>0</v>
      </c>
      <c r="BG104" s="178">
        <f>IF(N104="zákl. přenesená",J104,0)</f>
        <v>0</v>
      </c>
      <c r="BH104" s="178">
        <f>IF(N104="sníž. přenesená",J104,0)</f>
        <v>0</v>
      </c>
      <c r="BI104" s="178">
        <f>IF(N104="nulová",J104,0)</f>
        <v>0</v>
      </c>
      <c r="BJ104" s="20" t="s">
        <v>79</v>
      </c>
      <c r="BK104" s="178">
        <f>ROUND(I104*H104,2)</f>
        <v>0</v>
      </c>
      <c r="BL104" s="20" t="s">
        <v>85</v>
      </c>
      <c r="BM104" s="177" t="s">
        <v>965</v>
      </c>
    </row>
    <row r="105" s="2" customFormat="1">
      <c r="A105" s="39"/>
      <c r="B105" s="40"/>
      <c r="C105" s="39"/>
      <c r="D105" s="179" t="s">
        <v>138</v>
      </c>
      <c r="E105" s="39"/>
      <c r="F105" s="180" t="s">
        <v>166</v>
      </c>
      <c r="G105" s="39"/>
      <c r="H105" s="39"/>
      <c r="I105" s="181"/>
      <c r="J105" s="39"/>
      <c r="K105" s="39"/>
      <c r="L105" s="40"/>
      <c r="M105" s="182"/>
      <c r="N105" s="183"/>
      <c r="O105" s="73"/>
      <c r="P105" s="73"/>
      <c r="Q105" s="73"/>
      <c r="R105" s="73"/>
      <c r="S105" s="73"/>
      <c r="T105" s="74"/>
      <c r="U105" s="39"/>
      <c r="V105" s="39"/>
      <c r="W105" s="39"/>
      <c r="X105" s="39"/>
      <c r="Y105" s="39"/>
      <c r="Z105" s="39"/>
      <c r="AA105" s="39"/>
      <c r="AB105" s="39"/>
      <c r="AC105" s="39"/>
      <c r="AD105" s="39"/>
      <c r="AE105" s="39"/>
      <c r="AT105" s="20" t="s">
        <v>138</v>
      </c>
      <c r="AU105" s="20" t="s">
        <v>79</v>
      </c>
    </row>
    <row r="106" s="2" customFormat="1" ht="24.15" customHeight="1">
      <c r="A106" s="39"/>
      <c r="B106" s="165"/>
      <c r="C106" s="166" t="s">
        <v>88</v>
      </c>
      <c r="D106" s="166" t="s">
        <v>132</v>
      </c>
      <c r="E106" s="167" t="s">
        <v>169</v>
      </c>
      <c r="F106" s="168" t="s">
        <v>170</v>
      </c>
      <c r="G106" s="169" t="s">
        <v>135</v>
      </c>
      <c r="H106" s="170">
        <v>3.2799999999999998</v>
      </c>
      <c r="I106" s="171"/>
      <c r="J106" s="172">
        <f>ROUND(I106*H106,2)</f>
        <v>0</v>
      </c>
      <c r="K106" s="168" t="s">
        <v>136</v>
      </c>
      <c r="L106" s="40"/>
      <c r="M106" s="173" t="s">
        <v>3</v>
      </c>
      <c r="N106" s="174" t="s">
        <v>43</v>
      </c>
      <c r="O106" s="73"/>
      <c r="P106" s="175">
        <f>O106*H106</f>
        <v>0</v>
      </c>
      <c r="Q106" s="175">
        <v>0.00013999999999999999</v>
      </c>
      <c r="R106" s="175">
        <f>Q106*H106</f>
        <v>0.00045919999999999994</v>
      </c>
      <c r="S106" s="175">
        <v>0</v>
      </c>
      <c r="T106" s="176">
        <f>S106*H106</f>
        <v>0</v>
      </c>
      <c r="U106" s="39"/>
      <c r="V106" s="39"/>
      <c r="W106" s="39"/>
      <c r="X106" s="39"/>
      <c r="Y106" s="39"/>
      <c r="Z106" s="39"/>
      <c r="AA106" s="39"/>
      <c r="AB106" s="39"/>
      <c r="AC106" s="39"/>
      <c r="AD106" s="39"/>
      <c r="AE106" s="39"/>
      <c r="AR106" s="177" t="s">
        <v>85</v>
      </c>
      <c r="AT106" s="177" t="s">
        <v>132</v>
      </c>
      <c r="AU106" s="177" t="s">
        <v>79</v>
      </c>
      <c r="AY106" s="20" t="s">
        <v>129</v>
      </c>
      <c r="BE106" s="178">
        <f>IF(N106="základní",J106,0)</f>
        <v>0</v>
      </c>
      <c r="BF106" s="178">
        <f>IF(N106="snížená",J106,0)</f>
        <v>0</v>
      </c>
      <c r="BG106" s="178">
        <f>IF(N106="zákl. přenesená",J106,0)</f>
        <v>0</v>
      </c>
      <c r="BH106" s="178">
        <f>IF(N106="sníž. přenesená",J106,0)</f>
        <v>0</v>
      </c>
      <c r="BI106" s="178">
        <f>IF(N106="nulová",J106,0)</f>
        <v>0</v>
      </c>
      <c r="BJ106" s="20" t="s">
        <v>79</v>
      </c>
      <c r="BK106" s="178">
        <f>ROUND(I106*H106,2)</f>
        <v>0</v>
      </c>
      <c r="BL106" s="20" t="s">
        <v>85</v>
      </c>
      <c r="BM106" s="177" t="s">
        <v>966</v>
      </c>
    </row>
    <row r="107" s="2" customFormat="1">
      <c r="A107" s="39"/>
      <c r="B107" s="40"/>
      <c r="C107" s="39"/>
      <c r="D107" s="179" t="s">
        <v>138</v>
      </c>
      <c r="E107" s="39"/>
      <c r="F107" s="180" t="s">
        <v>172</v>
      </c>
      <c r="G107" s="39"/>
      <c r="H107" s="39"/>
      <c r="I107" s="181"/>
      <c r="J107" s="39"/>
      <c r="K107" s="39"/>
      <c r="L107" s="40"/>
      <c r="M107" s="182"/>
      <c r="N107" s="183"/>
      <c r="O107" s="73"/>
      <c r="P107" s="73"/>
      <c r="Q107" s="73"/>
      <c r="R107" s="73"/>
      <c r="S107" s="73"/>
      <c r="T107" s="74"/>
      <c r="U107" s="39"/>
      <c r="V107" s="39"/>
      <c r="W107" s="39"/>
      <c r="X107" s="39"/>
      <c r="Y107" s="39"/>
      <c r="Z107" s="39"/>
      <c r="AA107" s="39"/>
      <c r="AB107" s="39"/>
      <c r="AC107" s="39"/>
      <c r="AD107" s="39"/>
      <c r="AE107" s="39"/>
      <c r="AT107" s="20" t="s">
        <v>138</v>
      </c>
      <c r="AU107" s="20" t="s">
        <v>79</v>
      </c>
    </row>
    <row r="108" s="2" customFormat="1" ht="37.8" customHeight="1">
      <c r="A108" s="39"/>
      <c r="B108" s="165"/>
      <c r="C108" s="166" t="s">
        <v>130</v>
      </c>
      <c r="D108" s="166" t="s">
        <v>132</v>
      </c>
      <c r="E108" s="167" t="s">
        <v>173</v>
      </c>
      <c r="F108" s="168" t="s">
        <v>174</v>
      </c>
      <c r="G108" s="169" t="s">
        <v>135</v>
      </c>
      <c r="H108" s="170">
        <v>3.2799999999999998</v>
      </c>
      <c r="I108" s="171"/>
      <c r="J108" s="172">
        <f>ROUND(I108*H108,2)</f>
        <v>0</v>
      </c>
      <c r="K108" s="168" t="s">
        <v>136</v>
      </c>
      <c r="L108" s="40"/>
      <c r="M108" s="173" t="s">
        <v>3</v>
      </c>
      <c r="N108" s="174" t="s">
        <v>43</v>
      </c>
      <c r="O108" s="73"/>
      <c r="P108" s="175">
        <f>O108*H108</f>
        <v>0</v>
      </c>
      <c r="Q108" s="175">
        <v>0.0028500000000000001</v>
      </c>
      <c r="R108" s="175">
        <f>Q108*H108</f>
        <v>0.0093480000000000004</v>
      </c>
      <c r="S108" s="175">
        <v>0</v>
      </c>
      <c r="T108" s="176">
        <f>S108*H108</f>
        <v>0</v>
      </c>
      <c r="U108" s="39"/>
      <c r="V108" s="39"/>
      <c r="W108" s="39"/>
      <c r="X108" s="39"/>
      <c r="Y108" s="39"/>
      <c r="Z108" s="39"/>
      <c r="AA108" s="39"/>
      <c r="AB108" s="39"/>
      <c r="AC108" s="39"/>
      <c r="AD108" s="39"/>
      <c r="AE108" s="39"/>
      <c r="AR108" s="177" t="s">
        <v>85</v>
      </c>
      <c r="AT108" s="177" t="s">
        <v>132</v>
      </c>
      <c r="AU108" s="177" t="s">
        <v>79</v>
      </c>
      <c r="AY108" s="20" t="s">
        <v>129</v>
      </c>
      <c r="BE108" s="178">
        <f>IF(N108="základní",J108,0)</f>
        <v>0</v>
      </c>
      <c r="BF108" s="178">
        <f>IF(N108="snížená",J108,0)</f>
        <v>0</v>
      </c>
      <c r="BG108" s="178">
        <f>IF(N108="zákl. přenesená",J108,0)</f>
        <v>0</v>
      </c>
      <c r="BH108" s="178">
        <f>IF(N108="sníž. přenesená",J108,0)</f>
        <v>0</v>
      </c>
      <c r="BI108" s="178">
        <f>IF(N108="nulová",J108,0)</f>
        <v>0</v>
      </c>
      <c r="BJ108" s="20" t="s">
        <v>79</v>
      </c>
      <c r="BK108" s="178">
        <f>ROUND(I108*H108,2)</f>
        <v>0</v>
      </c>
      <c r="BL108" s="20" t="s">
        <v>85</v>
      </c>
      <c r="BM108" s="177" t="s">
        <v>967</v>
      </c>
    </row>
    <row r="109" s="2" customFormat="1">
      <c r="A109" s="39"/>
      <c r="B109" s="40"/>
      <c r="C109" s="39"/>
      <c r="D109" s="179" t="s">
        <v>138</v>
      </c>
      <c r="E109" s="39"/>
      <c r="F109" s="180" t="s">
        <v>176</v>
      </c>
      <c r="G109" s="39"/>
      <c r="H109" s="39"/>
      <c r="I109" s="181"/>
      <c r="J109" s="39"/>
      <c r="K109" s="39"/>
      <c r="L109" s="40"/>
      <c r="M109" s="182"/>
      <c r="N109" s="183"/>
      <c r="O109" s="73"/>
      <c r="P109" s="73"/>
      <c r="Q109" s="73"/>
      <c r="R109" s="73"/>
      <c r="S109" s="73"/>
      <c r="T109" s="74"/>
      <c r="U109" s="39"/>
      <c r="V109" s="39"/>
      <c r="W109" s="39"/>
      <c r="X109" s="39"/>
      <c r="Y109" s="39"/>
      <c r="Z109" s="39"/>
      <c r="AA109" s="39"/>
      <c r="AB109" s="39"/>
      <c r="AC109" s="39"/>
      <c r="AD109" s="39"/>
      <c r="AE109" s="39"/>
      <c r="AT109" s="20" t="s">
        <v>138</v>
      </c>
      <c r="AU109" s="20" t="s">
        <v>79</v>
      </c>
    </row>
    <row r="110" s="12" customFormat="1" ht="22.8" customHeight="1">
      <c r="A110" s="12"/>
      <c r="B110" s="152"/>
      <c r="C110" s="12"/>
      <c r="D110" s="153" t="s">
        <v>70</v>
      </c>
      <c r="E110" s="163" t="s">
        <v>177</v>
      </c>
      <c r="F110" s="163" t="s">
        <v>178</v>
      </c>
      <c r="G110" s="12"/>
      <c r="H110" s="12"/>
      <c r="I110" s="155"/>
      <c r="J110" s="164">
        <f>BK110</f>
        <v>0</v>
      </c>
      <c r="K110" s="12"/>
      <c r="L110" s="152"/>
      <c r="M110" s="157"/>
      <c r="N110" s="158"/>
      <c r="O110" s="158"/>
      <c r="P110" s="159">
        <f>P111+P127</f>
        <v>0</v>
      </c>
      <c r="Q110" s="158"/>
      <c r="R110" s="159">
        <f>R111+R127</f>
        <v>0</v>
      </c>
      <c r="S110" s="158"/>
      <c r="T110" s="160">
        <f>T111+T127</f>
        <v>0.045919999999999996</v>
      </c>
      <c r="U110" s="12"/>
      <c r="V110" s="12"/>
      <c r="W110" s="12"/>
      <c r="X110" s="12"/>
      <c r="Y110" s="12"/>
      <c r="Z110" s="12"/>
      <c r="AA110" s="12"/>
      <c r="AB110" s="12"/>
      <c r="AC110" s="12"/>
      <c r="AD110" s="12"/>
      <c r="AE110" s="12"/>
      <c r="AR110" s="153" t="s">
        <v>15</v>
      </c>
      <c r="AT110" s="161" t="s">
        <v>70</v>
      </c>
      <c r="AU110" s="161" t="s">
        <v>15</v>
      </c>
      <c r="AY110" s="153" t="s">
        <v>129</v>
      </c>
      <c r="BK110" s="162">
        <f>BK111+BK127</f>
        <v>0</v>
      </c>
    </row>
    <row r="111" s="12" customFormat="1" ht="20.88" customHeight="1">
      <c r="A111" s="12"/>
      <c r="B111" s="152"/>
      <c r="C111" s="12"/>
      <c r="D111" s="153" t="s">
        <v>70</v>
      </c>
      <c r="E111" s="163" t="s">
        <v>179</v>
      </c>
      <c r="F111" s="163" t="s">
        <v>180</v>
      </c>
      <c r="G111" s="12"/>
      <c r="H111" s="12"/>
      <c r="I111" s="155"/>
      <c r="J111" s="164">
        <f>BK111</f>
        <v>0</v>
      </c>
      <c r="K111" s="12"/>
      <c r="L111" s="152"/>
      <c r="M111" s="157"/>
      <c r="N111" s="158"/>
      <c r="O111" s="158"/>
      <c r="P111" s="159">
        <f>SUM(P112:P126)</f>
        <v>0</v>
      </c>
      <c r="Q111" s="158"/>
      <c r="R111" s="159">
        <f>SUM(R112:R126)</f>
        <v>0</v>
      </c>
      <c r="S111" s="158"/>
      <c r="T111" s="160">
        <f>SUM(T112:T126)</f>
        <v>0</v>
      </c>
      <c r="U111" s="12"/>
      <c r="V111" s="12"/>
      <c r="W111" s="12"/>
      <c r="X111" s="12"/>
      <c r="Y111" s="12"/>
      <c r="Z111" s="12"/>
      <c r="AA111" s="12"/>
      <c r="AB111" s="12"/>
      <c r="AC111" s="12"/>
      <c r="AD111" s="12"/>
      <c r="AE111" s="12"/>
      <c r="AR111" s="153" t="s">
        <v>15</v>
      </c>
      <c r="AT111" s="161" t="s">
        <v>70</v>
      </c>
      <c r="AU111" s="161" t="s">
        <v>79</v>
      </c>
      <c r="AY111" s="153" t="s">
        <v>129</v>
      </c>
      <c r="BK111" s="162">
        <f>SUM(BK112:BK126)</f>
        <v>0</v>
      </c>
    </row>
    <row r="112" s="2" customFormat="1" ht="44.25" customHeight="1">
      <c r="A112" s="39"/>
      <c r="B112" s="165"/>
      <c r="C112" s="166" t="s">
        <v>168</v>
      </c>
      <c r="D112" s="166" t="s">
        <v>132</v>
      </c>
      <c r="E112" s="167" t="s">
        <v>181</v>
      </c>
      <c r="F112" s="168" t="s">
        <v>182</v>
      </c>
      <c r="G112" s="169" t="s">
        <v>135</v>
      </c>
      <c r="H112" s="170">
        <v>120</v>
      </c>
      <c r="I112" s="171"/>
      <c r="J112" s="172">
        <f>ROUND(I112*H112,2)</f>
        <v>0</v>
      </c>
      <c r="K112" s="168" t="s">
        <v>136</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85</v>
      </c>
      <c r="AT112" s="177" t="s">
        <v>132</v>
      </c>
      <c r="AU112" s="177" t="s">
        <v>82</v>
      </c>
      <c r="AY112" s="20" t="s">
        <v>129</v>
      </c>
      <c r="BE112" s="178">
        <f>IF(N112="základní",J112,0)</f>
        <v>0</v>
      </c>
      <c r="BF112" s="178">
        <f>IF(N112="snížená",J112,0)</f>
        <v>0</v>
      </c>
      <c r="BG112" s="178">
        <f>IF(N112="zákl. přenesená",J112,0)</f>
        <v>0</v>
      </c>
      <c r="BH112" s="178">
        <f>IF(N112="sníž. přenesená",J112,0)</f>
        <v>0</v>
      </c>
      <c r="BI112" s="178">
        <f>IF(N112="nulová",J112,0)</f>
        <v>0</v>
      </c>
      <c r="BJ112" s="20" t="s">
        <v>79</v>
      </c>
      <c r="BK112" s="178">
        <f>ROUND(I112*H112,2)</f>
        <v>0</v>
      </c>
      <c r="BL112" s="20" t="s">
        <v>85</v>
      </c>
      <c r="BM112" s="177" t="s">
        <v>968</v>
      </c>
    </row>
    <row r="113" s="2" customFormat="1">
      <c r="A113" s="39"/>
      <c r="B113" s="40"/>
      <c r="C113" s="39"/>
      <c r="D113" s="179" t="s">
        <v>138</v>
      </c>
      <c r="E113" s="39"/>
      <c r="F113" s="180" t="s">
        <v>184</v>
      </c>
      <c r="G113" s="39"/>
      <c r="H113" s="39"/>
      <c r="I113" s="181"/>
      <c r="J113" s="39"/>
      <c r="K113" s="39"/>
      <c r="L113" s="40"/>
      <c r="M113" s="182"/>
      <c r="N113" s="183"/>
      <c r="O113" s="73"/>
      <c r="P113" s="73"/>
      <c r="Q113" s="73"/>
      <c r="R113" s="73"/>
      <c r="S113" s="73"/>
      <c r="T113" s="74"/>
      <c r="U113" s="39"/>
      <c r="V113" s="39"/>
      <c r="W113" s="39"/>
      <c r="X113" s="39"/>
      <c r="Y113" s="39"/>
      <c r="Z113" s="39"/>
      <c r="AA113" s="39"/>
      <c r="AB113" s="39"/>
      <c r="AC113" s="39"/>
      <c r="AD113" s="39"/>
      <c r="AE113" s="39"/>
      <c r="AT113" s="20" t="s">
        <v>138</v>
      </c>
      <c r="AU113" s="20" t="s">
        <v>82</v>
      </c>
    </row>
    <row r="114" s="13" customFormat="1">
      <c r="A114" s="13"/>
      <c r="B114" s="184"/>
      <c r="C114" s="13"/>
      <c r="D114" s="185" t="s">
        <v>144</v>
      </c>
      <c r="E114" s="186" t="s">
        <v>3</v>
      </c>
      <c r="F114" s="187" t="s">
        <v>185</v>
      </c>
      <c r="G114" s="13"/>
      <c r="H114" s="186" t="s">
        <v>3</v>
      </c>
      <c r="I114" s="188"/>
      <c r="J114" s="13"/>
      <c r="K114" s="13"/>
      <c r="L114" s="184"/>
      <c r="M114" s="189"/>
      <c r="N114" s="190"/>
      <c r="O114" s="190"/>
      <c r="P114" s="190"/>
      <c r="Q114" s="190"/>
      <c r="R114" s="190"/>
      <c r="S114" s="190"/>
      <c r="T114" s="191"/>
      <c r="U114" s="13"/>
      <c r="V114" s="13"/>
      <c r="W114" s="13"/>
      <c r="X114" s="13"/>
      <c r="Y114" s="13"/>
      <c r="Z114" s="13"/>
      <c r="AA114" s="13"/>
      <c r="AB114" s="13"/>
      <c r="AC114" s="13"/>
      <c r="AD114" s="13"/>
      <c r="AE114" s="13"/>
      <c r="AT114" s="186" t="s">
        <v>144</v>
      </c>
      <c r="AU114" s="186" t="s">
        <v>82</v>
      </c>
      <c r="AV114" s="13" t="s">
        <v>15</v>
      </c>
      <c r="AW114" s="13" t="s">
        <v>33</v>
      </c>
      <c r="AX114" s="13" t="s">
        <v>71</v>
      </c>
      <c r="AY114" s="186" t="s">
        <v>129</v>
      </c>
    </row>
    <row r="115" s="14" customFormat="1">
      <c r="A115" s="14"/>
      <c r="B115" s="192"/>
      <c r="C115" s="14"/>
      <c r="D115" s="185" t="s">
        <v>144</v>
      </c>
      <c r="E115" s="193" t="s">
        <v>3</v>
      </c>
      <c r="F115" s="194" t="s">
        <v>186</v>
      </c>
      <c r="G115" s="14"/>
      <c r="H115" s="195">
        <v>120</v>
      </c>
      <c r="I115" s="196"/>
      <c r="J115" s="14"/>
      <c r="K115" s="14"/>
      <c r="L115" s="192"/>
      <c r="M115" s="197"/>
      <c r="N115" s="198"/>
      <c r="O115" s="198"/>
      <c r="P115" s="198"/>
      <c r="Q115" s="198"/>
      <c r="R115" s="198"/>
      <c r="S115" s="198"/>
      <c r="T115" s="199"/>
      <c r="U115" s="14"/>
      <c r="V115" s="14"/>
      <c r="W115" s="14"/>
      <c r="X115" s="14"/>
      <c r="Y115" s="14"/>
      <c r="Z115" s="14"/>
      <c r="AA115" s="14"/>
      <c r="AB115" s="14"/>
      <c r="AC115" s="14"/>
      <c r="AD115" s="14"/>
      <c r="AE115" s="14"/>
      <c r="AT115" s="193" t="s">
        <v>144</v>
      </c>
      <c r="AU115" s="193" t="s">
        <v>82</v>
      </c>
      <c r="AV115" s="14" t="s">
        <v>79</v>
      </c>
      <c r="AW115" s="14" t="s">
        <v>33</v>
      </c>
      <c r="AX115" s="14" t="s">
        <v>15</v>
      </c>
      <c r="AY115" s="193" t="s">
        <v>129</v>
      </c>
    </row>
    <row r="116" s="2" customFormat="1" ht="55.5" customHeight="1">
      <c r="A116" s="39"/>
      <c r="B116" s="165"/>
      <c r="C116" s="166" t="s">
        <v>150</v>
      </c>
      <c r="D116" s="166" t="s">
        <v>132</v>
      </c>
      <c r="E116" s="167" t="s">
        <v>188</v>
      </c>
      <c r="F116" s="168" t="s">
        <v>189</v>
      </c>
      <c r="G116" s="169" t="s">
        <v>135</v>
      </c>
      <c r="H116" s="170">
        <v>3720</v>
      </c>
      <c r="I116" s="171"/>
      <c r="J116" s="172">
        <f>ROUND(I116*H116,2)</f>
        <v>0</v>
      </c>
      <c r="K116" s="168" t="s">
        <v>136</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85</v>
      </c>
      <c r="AT116" s="177" t="s">
        <v>132</v>
      </c>
      <c r="AU116" s="177" t="s">
        <v>82</v>
      </c>
      <c r="AY116" s="20" t="s">
        <v>129</v>
      </c>
      <c r="BE116" s="178">
        <f>IF(N116="základní",J116,0)</f>
        <v>0</v>
      </c>
      <c r="BF116" s="178">
        <f>IF(N116="snížená",J116,0)</f>
        <v>0</v>
      </c>
      <c r="BG116" s="178">
        <f>IF(N116="zákl. přenesená",J116,0)</f>
        <v>0</v>
      </c>
      <c r="BH116" s="178">
        <f>IF(N116="sníž. přenesená",J116,0)</f>
        <v>0</v>
      </c>
      <c r="BI116" s="178">
        <f>IF(N116="nulová",J116,0)</f>
        <v>0</v>
      </c>
      <c r="BJ116" s="20" t="s">
        <v>79</v>
      </c>
      <c r="BK116" s="178">
        <f>ROUND(I116*H116,2)</f>
        <v>0</v>
      </c>
      <c r="BL116" s="20" t="s">
        <v>85</v>
      </c>
      <c r="BM116" s="177" t="s">
        <v>969</v>
      </c>
    </row>
    <row r="117" s="2" customFormat="1">
      <c r="A117" s="39"/>
      <c r="B117" s="40"/>
      <c r="C117" s="39"/>
      <c r="D117" s="179" t="s">
        <v>138</v>
      </c>
      <c r="E117" s="39"/>
      <c r="F117" s="180" t="s">
        <v>191</v>
      </c>
      <c r="G117" s="39"/>
      <c r="H117" s="39"/>
      <c r="I117" s="181"/>
      <c r="J117" s="39"/>
      <c r="K117" s="39"/>
      <c r="L117" s="40"/>
      <c r="M117" s="182"/>
      <c r="N117" s="183"/>
      <c r="O117" s="73"/>
      <c r="P117" s="73"/>
      <c r="Q117" s="73"/>
      <c r="R117" s="73"/>
      <c r="S117" s="73"/>
      <c r="T117" s="74"/>
      <c r="U117" s="39"/>
      <c r="V117" s="39"/>
      <c r="W117" s="39"/>
      <c r="X117" s="39"/>
      <c r="Y117" s="39"/>
      <c r="Z117" s="39"/>
      <c r="AA117" s="39"/>
      <c r="AB117" s="39"/>
      <c r="AC117" s="39"/>
      <c r="AD117" s="39"/>
      <c r="AE117" s="39"/>
      <c r="AT117" s="20" t="s">
        <v>138</v>
      </c>
      <c r="AU117" s="20" t="s">
        <v>82</v>
      </c>
    </row>
    <row r="118" s="14" customFormat="1">
      <c r="A118" s="14"/>
      <c r="B118" s="192"/>
      <c r="C118" s="14"/>
      <c r="D118" s="185" t="s">
        <v>144</v>
      </c>
      <c r="E118" s="193" t="s">
        <v>3</v>
      </c>
      <c r="F118" s="194" t="s">
        <v>830</v>
      </c>
      <c r="G118" s="14"/>
      <c r="H118" s="195">
        <v>3720</v>
      </c>
      <c r="I118" s="196"/>
      <c r="J118" s="14"/>
      <c r="K118" s="14"/>
      <c r="L118" s="192"/>
      <c r="M118" s="197"/>
      <c r="N118" s="198"/>
      <c r="O118" s="198"/>
      <c r="P118" s="198"/>
      <c r="Q118" s="198"/>
      <c r="R118" s="198"/>
      <c r="S118" s="198"/>
      <c r="T118" s="199"/>
      <c r="U118" s="14"/>
      <c r="V118" s="14"/>
      <c r="W118" s="14"/>
      <c r="X118" s="14"/>
      <c r="Y118" s="14"/>
      <c r="Z118" s="14"/>
      <c r="AA118" s="14"/>
      <c r="AB118" s="14"/>
      <c r="AC118" s="14"/>
      <c r="AD118" s="14"/>
      <c r="AE118" s="14"/>
      <c r="AT118" s="193" t="s">
        <v>144</v>
      </c>
      <c r="AU118" s="193" t="s">
        <v>82</v>
      </c>
      <c r="AV118" s="14" t="s">
        <v>79</v>
      </c>
      <c r="AW118" s="14" t="s">
        <v>33</v>
      </c>
      <c r="AX118" s="14" t="s">
        <v>15</v>
      </c>
      <c r="AY118" s="193" t="s">
        <v>129</v>
      </c>
    </row>
    <row r="119" s="2" customFormat="1" ht="44.25" customHeight="1">
      <c r="A119" s="39"/>
      <c r="B119" s="165"/>
      <c r="C119" s="166" t="s">
        <v>177</v>
      </c>
      <c r="D119" s="166" t="s">
        <v>132</v>
      </c>
      <c r="E119" s="167" t="s">
        <v>194</v>
      </c>
      <c r="F119" s="168" t="s">
        <v>195</v>
      </c>
      <c r="G119" s="169" t="s">
        <v>135</v>
      </c>
      <c r="H119" s="170">
        <v>120</v>
      </c>
      <c r="I119" s="171"/>
      <c r="J119" s="172">
        <f>ROUND(I119*H119,2)</f>
        <v>0</v>
      </c>
      <c r="K119" s="168" t="s">
        <v>136</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85</v>
      </c>
      <c r="AT119" s="177" t="s">
        <v>132</v>
      </c>
      <c r="AU119" s="177" t="s">
        <v>82</v>
      </c>
      <c r="AY119" s="20" t="s">
        <v>129</v>
      </c>
      <c r="BE119" s="178">
        <f>IF(N119="základní",J119,0)</f>
        <v>0</v>
      </c>
      <c r="BF119" s="178">
        <f>IF(N119="snížená",J119,0)</f>
        <v>0</v>
      </c>
      <c r="BG119" s="178">
        <f>IF(N119="zákl. přenesená",J119,0)</f>
        <v>0</v>
      </c>
      <c r="BH119" s="178">
        <f>IF(N119="sníž. přenesená",J119,0)</f>
        <v>0</v>
      </c>
      <c r="BI119" s="178">
        <f>IF(N119="nulová",J119,0)</f>
        <v>0</v>
      </c>
      <c r="BJ119" s="20" t="s">
        <v>79</v>
      </c>
      <c r="BK119" s="178">
        <f>ROUND(I119*H119,2)</f>
        <v>0</v>
      </c>
      <c r="BL119" s="20" t="s">
        <v>85</v>
      </c>
      <c r="BM119" s="177" t="s">
        <v>970</v>
      </c>
    </row>
    <row r="120" s="2" customFormat="1">
      <c r="A120" s="39"/>
      <c r="B120" s="40"/>
      <c r="C120" s="39"/>
      <c r="D120" s="179" t="s">
        <v>138</v>
      </c>
      <c r="E120" s="39"/>
      <c r="F120" s="180" t="s">
        <v>197</v>
      </c>
      <c r="G120" s="39"/>
      <c r="H120" s="39"/>
      <c r="I120" s="181"/>
      <c r="J120" s="39"/>
      <c r="K120" s="39"/>
      <c r="L120" s="40"/>
      <c r="M120" s="182"/>
      <c r="N120" s="183"/>
      <c r="O120" s="73"/>
      <c r="P120" s="73"/>
      <c r="Q120" s="73"/>
      <c r="R120" s="73"/>
      <c r="S120" s="73"/>
      <c r="T120" s="74"/>
      <c r="U120" s="39"/>
      <c r="V120" s="39"/>
      <c r="W120" s="39"/>
      <c r="X120" s="39"/>
      <c r="Y120" s="39"/>
      <c r="Z120" s="39"/>
      <c r="AA120" s="39"/>
      <c r="AB120" s="39"/>
      <c r="AC120" s="39"/>
      <c r="AD120" s="39"/>
      <c r="AE120" s="39"/>
      <c r="AT120" s="20" t="s">
        <v>138</v>
      </c>
      <c r="AU120" s="20" t="s">
        <v>82</v>
      </c>
    </row>
    <row r="121" s="2" customFormat="1" ht="24.15" customHeight="1">
      <c r="A121" s="39"/>
      <c r="B121" s="165"/>
      <c r="C121" s="166" t="s">
        <v>187</v>
      </c>
      <c r="D121" s="166" t="s">
        <v>132</v>
      </c>
      <c r="E121" s="167" t="s">
        <v>198</v>
      </c>
      <c r="F121" s="168" t="s">
        <v>199</v>
      </c>
      <c r="G121" s="169" t="s">
        <v>135</v>
      </c>
      <c r="H121" s="170">
        <v>120</v>
      </c>
      <c r="I121" s="171"/>
      <c r="J121" s="172">
        <f>ROUND(I121*H121,2)</f>
        <v>0</v>
      </c>
      <c r="K121" s="168" t="s">
        <v>136</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85</v>
      </c>
      <c r="AT121" s="177" t="s">
        <v>132</v>
      </c>
      <c r="AU121" s="177" t="s">
        <v>82</v>
      </c>
      <c r="AY121" s="20" t="s">
        <v>129</v>
      </c>
      <c r="BE121" s="178">
        <f>IF(N121="základní",J121,0)</f>
        <v>0</v>
      </c>
      <c r="BF121" s="178">
        <f>IF(N121="snížená",J121,0)</f>
        <v>0</v>
      </c>
      <c r="BG121" s="178">
        <f>IF(N121="zákl. přenesená",J121,0)</f>
        <v>0</v>
      </c>
      <c r="BH121" s="178">
        <f>IF(N121="sníž. přenesená",J121,0)</f>
        <v>0</v>
      </c>
      <c r="BI121" s="178">
        <f>IF(N121="nulová",J121,0)</f>
        <v>0</v>
      </c>
      <c r="BJ121" s="20" t="s">
        <v>79</v>
      </c>
      <c r="BK121" s="178">
        <f>ROUND(I121*H121,2)</f>
        <v>0</v>
      </c>
      <c r="BL121" s="20" t="s">
        <v>85</v>
      </c>
      <c r="BM121" s="177" t="s">
        <v>971</v>
      </c>
    </row>
    <row r="122" s="2" customFormat="1">
      <c r="A122" s="39"/>
      <c r="B122" s="40"/>
      <c r="C122" s="39"/>
      <c r="D122" s="179" t="s">
        <v>138</v>
      </c>
      <c r="E122" s="39"/>
      <c r="F122" s="180" t="s">
        <v>201</v>
      </c>
      <c r="G122" s="39"/>
      <c r="H122" s="39"/>
      <c r="I122" s="181"/>
      <c r="J122" s="39"/>
      <c r="K122" s="39"/>
      <c r="L122" s="40"/>
      <c r="M122" s="182"/>
      <c r="N122" s="183"/>
      <c r="O122" s="73"/>
      <c r="P122" s="73"/>
      <c r="Q122" s="73"/>
      <c r="R122" s="73"/>
      <c r="S122" s="73"/>
      <c r="T122" s="74"/>
      <c r="U122" s="39"/>
      <c r="V122" s="39"/>
      <c r="W122" s="39"/>
      <c r="X122" s="39"/>
      <c r="Y122" s="39"/>
      <c r="Z122" s="39"/>
      <c r="AA122" s="39"/>
      <c r="AB122" s="39"/>
      <c r="AC122" s="39"/>
      <c r="AD122" s="39"/>
      <c r="AE122" s="39"/>
      <c r="AT122" s="20" t="s">
        <v>138</v>
      </c>
      <c r="AU122" s="20" t="s">
        <v>82</v>
      </c>
    </row>
    <row r="123" s="2" customFormat="1" ht="33" customHeight="1">
      <c r="A123" s="39"/>
      <c r="B123" s="165"/>
      <c r="C123" s="166" t="s">
        <v>193</v>
      </c>
      <c r="D123" s="166" t="s">
        <v>132</v>
      </c>
      <c r="E123" s="167" t="s">
        <v>203</v>
      </c>
      <c r="F123" s="168" t="s">
        <v>204</v>
      </c>
      <c r="G123" s="169" t="s">
        <v>135</v>
      </c>
      <c r="H123" s="170">
        <v>3720</v>
      </c>
      <c r="I123" s="171"/>
      <c r="J123" s="172">
        <f>ROUND(I123*H123,2)</f>
        <v>0</v>
      </c>
      <c r="K123" s="168" t="s">
        <v>136</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85</v>
      </c>
      <c r="AT123" s="177" t="s">
        <v>132</v>
      </c>
      <c r="AU123" s="177" t="s">
        <v>82</v>
      </c>
      <c r="AY123" s="20" t="s">
        <v>129</v>
      </c>
      <c r="BE123" s="178">
        <f>IF(N123="základní",J123,0)</f>
        <v>0</v>
      </c>
      <c r="BF123" s="178">
        <f>IF(N123="snížená",J123,0)</f>
        <v>0</v>
      </c>
      <c r="BG123" s="178">
        <f>IF(N123="zákl. přenesená",J123,0)</f>
        <v>0</v>
      </c>
      <c r="BH123" s="178">
        <f>IF(N123="sníž. přenesená",J123,0)</f>
        <v>0</v>
      </c>
      <c r="BI123" s="178">
        <f>IF(N123="nulová",J123,0)</f>
        <v>0</v>
      </c>
      <c r="BJ123" s="20" t="s">
        <v>79</v>
      </c>
      <c r="BK123" s="178">
        <f>ROUND(I123*H123,2)</f>
        <v>0</v>
      </c>
      <c r="BL123" s="20" t="s">
        <v>85</v>
      </c>
      <c r="BM123" s="177" t="s">
        <v>972</v>
      </c>
    </row>
    <row r="124" s="2" customFormat="1">
      <c r="A124" s="39"/>
      <c r="B124" s="40"/>
      <c r="C124" s="39"/>
      <c r="D124" s="179" t="s">
        <v>138</v>
      </c>
      <c r="E124" s="39"/>
      <c r="F124" s="180" t="s">
        <v>206</v>
      </c>
      <c r="G124" s="39"/>
      <c r="H124" s="39"/>
      <c r="I124" s="181"/>
      <c r="J124" s="39"/>
      <c r="K124" s="39"/>
      <c r="L124" s="40"/>
      <c r="M124" s="182"/>
      <c r="N124" s="183"/>
      <c r="O124" s="73"/>
      <c r="P124" s="73"/>
      <c r="Q124" s="73"/>
      <c r="R124" s="73"/>
      <c r="S124" s="73"/>
      <c r="T124" s="74"/>
      <c r="U124" s="39"/>
      <c r="V124" s="39"/>
      <c r="W124" s="39"/>
      <c r="X124" s="39"/>
      <c r="Y124" s="39"/>
      <c r="Z124" s="39"/>
      <c r="AA124" s="39"/>
      <c r="AB124" s="39"/>
      <c r="AC124" s="39"/>
      <c r="AD124" s="39"/>
      <c r="AE124" s="39"/>
      <c r="AT124" s="20" t="s">
        <v>138</v>
      </c>
      <c r="AU124" s="20" t="s">
        <v>82</v>
      </c>
    </row>
    <row r="125" s="2" customFormat="1" ht="24.15" customHeight="1">
      <c r="A125" s="39"/>
      <c r="B125" s="165"/>
      <c r="C125" s="166" t="s">
        <v>9</v>
      </c>
      <c r="D125" s="166" t="s">
        <v>132</v>
      </c>
      <c r="E125" s="167" t="s">
        <v>208</v>
      </c>
      <c r="F125" s="168" t="s">
        <v>209</v>
      </c>
      <c r="G125" s="169" t="s">
        <v>135</v>
      </c>
      <c r="H125" s="170">
        <v>120</v>
      </c>
      <c r="I125" s="171"/>
      <c r="J125" s="172">
        <f>ROUND(I125*H125,2)</f>
        <v>0</v>
      </c>
      <c r="K125" s="168" t="s">
        <v>136</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85</v>
      </c>
      <c r="AT125" s="177" t="s">
        <v>132</v>
      </c>
      <c r="AU125" s="177" t="s">
        <v>82</v>
      </c>
      <c r="AY125" s="20" t="s">
        <v>129</v>
      </c>
      <c r="BE125" s="178">
        <f>IF(N125="základní",J125,0)</f>
        <v>0</v>
      </c>
      <c r="BF125" s="178">
        <f>IF(N125="snížená",J125,0)</f>
        <v>0</v>
      </c>
      <c r="BG125" s="178">
        <f>IF(N125="zákl. přenesená",J125,0)</f>
        <v>0</v>
      </c>
      <c r="BH125" s="178">
        <f>IF(N125="sníž. přenesená",J125,0)</f>
        <v>0</v>
      </c>
      <c r="BI125" s="178">
        <f>IF(N125="nulová",J125,0)</f>
        <v>0</v>
      </c>
      <c r="BJ125" s="20" t="s">
        <v>79</v>
      </c>
      <c r="BK125" s="178">
        <f>ROUND(I125*H125,2)</f>
        <v>0</v>
      </c>
      <c r="BL125" s="20" t="s">
        <v>85</v>
      </c>
      <c r="BM125" s="177" t="s">
        <v>973</v>
      </c>
    </row>
    <row r="126" s="2" customFormat="1">
      <c r="A126" s="39"/>
      <c r="B126" s="40"/>
      <c r="C126" s="39"/>
      <c r="D126" s="179" t="s">
        <v>138</v>
      </c>
      <c r="E126" s="39"/>
      <c r="F126" s="180" t="s">
        <v>211</v>
      </c>
      <c r="G126" s="39"/>
      <c r="H126" s="39"/>
      <c r="I126" s="181"/>
      <c r="J126" s="39"/>
      <c r="K126" s="39"/>
      <c r="L126" s="40"/>
      <c r="M126" s="182"/>
      <c r="N126" s="183"/>
      <c r="O126" s="73"/>
      <c r="P126" s="73"/>
      <c r="Q126" s="73"/>
      <c r="R126" s="73"/>
      <c r="S126" s="73"/>
      <c r="T126" s="74"/>
      <c r="U126" s="39"/>
      <c r="V126" s="39"/>
      <c r="W126" s="39"/>
      <c r="X126" s="39"/>
      <c r="Y126" s="39"/>
      <c r="Z126" s="39"/>
      <c r="AA126" s="39"/>
      <c r="AB126" s="39"/>
      <c r="AC126" s="39"/>
      <c r="AD126" s="39"/>
      <c r="AE126" s="39"/>
      <c r="AT126" s="20" t="s">
        <v>138</v>
      </c>
      <c r="AU126" s="20" t="s">
        <v>82</v>
      </c>
    </row>
    <row r="127" s="12" customFormat="1" ht="20.88" customHeight="1">
      <c r="A127" s="12"/>
      <c r="B127" s="152"/>
      <c r="C127" s="12"/>
      <c r="D127" s="153" t="s">
        <v>70</v>
      </c>
      <c r="E127" s="163" t="s">
        <v>239</v>
      </c>
      <c r="F127" s="163" t="s">
        <v>240</v>
      </c>
      <c r="G127" s="12"/>
      <c r="H127" s="12"/>
      <c r="I127" s="155"/>
      <c r="J127" s="164">
        <f>BK127</f>
        <v>0</v>
      </c>
      <c r="K127" s="12"/>
      <c r="L127" s="152"/>
      <c r="M127" s="157"/>
      <c r="N127" s="158"/>
      <c r="O127" s="158"/>
      <c r="P127" s="159">
        <f>SUM(P128:P131)</f>
        <v>0</v>
      </c>
      <c r="Q127" s="158"/>
      <c r="R127" s="159">
        <f>SUM(R128:R131)</f>
        <v>0</v>
      </c>
      <c r="S127" s="158"/>
      <c r="T127" s="160">
        <f>SUM(T128:T131)</f>
        <v>0.045919999999999996</v>
      </c>
      <c r="U127" s="12"/>
      <c r="V127" s="12"/>
      <c r="W127" s="12"/>
      <c r="X127" s="12"/>
      <c r="Y127" s="12"/>
      <c r="Z127" s="12"/>
      <c r="AA127" s="12"/>
      <c r="AB127" s="12"/>
      <c r="AC127" s="12"/>
      <c r="AD127" s="12"/>
      <c r="AE127" s="12"/>
      <c r="AR127" s="153" t="s">
        <v>15</v>
      </c>
      <c r="AT127" s="161" t="s">
        <v>70</v>
      </c>
      <c r="AU127" s="161" t="s">
        <v>79</v>
      </c>
      <c r="AY127" s="153" t="s">
        <v>129</v>
      </c>
      <c r="BK127" s="162">
        <f>SUM(BK128:BK131)</f>
        <v>0</v>
      </c>
    </row>
    <row r="128" s="2" customFormat="1" ht="37.8" customHeight="1">
      <c r="A128" s="39"/>
      <c r="B128" s="165"/>
      <c r="C128" s="166" t="s">
        <v>202</v>
      </c>
      <c r="D128" s="166" t="s">
        <v>132</v>
      </c>
      <c r="E128" s="167" t="s">
        <v>246</v>
      </c>
      <c r="F128" s="168" t="s">
        <v>247</v>
      </c>
      <c r="G128" s="169" t="s">
        <v>135</v>
      </c>
      <c r="H128" s="170">
        <v>3.2799999999999998</v>
      </c>
      <c r="I128" s="171"/>
      <c r="J128" s="172">
        <f>ROUND(I128*H128,2)</f>
        <v>0</v>
      </c>
      <c r="K128" s="168" t="s">
        <v>136</v>
      </c>
      <c r="L128" s="40"/>
      <c r="M128" s="173" t="s">
        <v>3</v>
      </c>
      <c r="N128" s="174" t="s">
        <v>43</v>
      </c>
      <c r="O128" s="73"/>
      <c r="P128" s="175">
        <f>O128*H128</f>
        <v>0</v>
      </c>
      <c r="Q128" s="175">
        <v>0</v>
      </c>
      <c r="R128" s="175">
        <f>Q128*H128</f>
        <v>0</v>
      </c>
      <c r="S128" s="175">
        <v>0.014</v>
      </c>
      <c r="T128" s="176">
        <f>S128*H128</f>
        <v>0.045919999999999996</v>
      </c>
      <c r="U128" s="39"/>
      <c r="V128" s="39"/>
      <c r="W128" s="39"/>
      <c r="X128" s="39"/>
      <c r="Y128" s="39"/>
      <c r="Z128" s="39"/>
      <c r="AA128" s="39"/>
      <c r="AB128" s="39"/>
      <c r="AC128" s="39"/>
      <c r="AD128" s="39"/>
      <c r="AE128" s="39"/>
      <c r="AR128" s="177" t="s">
        <v>85</v>
      </c>
      <c r="AT128" s="177" t="s">
        <v>132</v>
      </c>
      <c r="AU128" s="177" t="s">
        <v>82</v>
      </c>
      <c r="AY128" s="20" t="s">
        <v>129</v>
      </c>
      <c r="BE128" s="178">
        <f>IF(N128="základní",J128,0)</f>
        <v>0</v>
      </c>
      <c r="BF128" s="178">
        <f>IF(N128="snížená",J128,0)</f>
        <v>0</v>
      </c>
      <c r="BG128" s="178">
        <f>IF(N128="zákl. přenesená",J128,0)</f>
        <v>0</v>
      </c>
      <c r="BH128" s="178">
        <f>IF(N128="sníž. přenesená",J128,0)</f>
        <v>0</v>
      </c>
      <c r="BI128" s="178">
        <f>IF(N128="nulová",J128,0)</f>
        <v>0</v>
      </c>
      <c r="BJ128" s="20" t="s">
        <v>79</v>
      </c>
      <c r="BK128" s="178">
        <f>ROUND(I128*H128,2)</f>
        <v>0</v>
      </c>
      <c r="BL128" s="20" t="s">
        <v>85</v>
      </c>
      <c r="BM128" s="177" t="s">
        <v>974</v>
      </c>
    </row>
    <row r="129" s="2" customFormat="1">
      <c r="A129" s="39"/>
      <c r="B129" s="40"/>
      <c r="C129" s="39"/>
      <c r="D129" s="179" t="s">
        <v>138</v>
      </c>
      <c r="E129" s="39"/>
      <c r="F129" s="180" t="s">
        <v>249</v>
      </c>
      <c r="G129" s="39"/>
      <c r="H129" s="39"/>
      <c r="I129" s="181"/>
      <c r="J129" s="39"/>
      <c r="K129" s="39"/>
      <c r="L129" s="40"/>
      <c r="M129" s="182"/>
      <c r="N129" s="183"/>
      <c r="O129" s="73"/>
      <c r="P129" s="73"/>
      <c r="Q129" s="73"/>
      <c r="R129" s="73"/>
      <c r="S129" s="73"/>
      <c r="T129" s="74"/>
      <c r="U129" s="39"/>
      <c r="V129" s="39"/>
      <c r="W129" s="39"/>
      <c r="X129" s="39"/>
      <c r="Y129" s="39"/>
      <c r="Z129" s="39"/>
      <c r="AA129" s="39"/>
      <c r="AB129" s="39"/>
      <c r="AC129" s="39"/>
      <c r="AD129" s="39"/>
      <c r="AE129" s="39"/>
      <c r="AT129" s="20" t="s">
        <v>138</v>
      </c>
      <c r="AU129" s="20" t="s">
        <v>82</v>
      </c>
    </row>
    <row r="130" s="13" customFormat="1">
      <c r="A130" s="13"/>
      <c r="B130" s="184"/>
      <c r="C130" s="13"/>
      <c r="D130" s="185" t="s">
        <v>144</v>
      </c>
      <c r="E130" s="186" t="s">
        <v>3</v>
      </c>
      <c r="F130" s="187" t="s">
        <v>157</v>
      </c>
      <c r="G130" s="13"/>
      <c r="H130" s="186" t="s">
        <v>3</v>
      </c>
      <c r="I130" s="188"/>
      <c r="J130" s="13"/>
      <c r="K130" s="13"/>
      <c r="L130" s="184"/>
      <c r="M130" s="189"/>
      <c r="N130" s="190"/>
      <c r="O130" s="190"/>
      <c r="P130" s="190"/>
      <c r="Q130" s="190"/>
      <c r="R130" s="190"/>
      <c r="S130" s="190"/>
      <c r="T130" s="191"/>
      <c r="U130" s="13"/>
      <c r="V130" s="13"/>
      <c r="W130" s="13"/>
      <c r="X130" s="13"/>
      <c r="Y130" s="13"/>
      <c r="Z130" s="13"/>
      <c r="AA130" s="13"/>
      <c r="AB130" s="13"/>
      <c r="AC130" s="13"/>
      <c r="AD130" s="13"/>
      <c r="AE130" s="13"/>
      <c r="AT130" s="186" t="s">
        <v>144</v>
      </c>
      <c r="AU130" s="186" t="s">
        <v>82</v>
      </c>
      <c r="AV130" s="13" t="s">
        <v>15</v>
      </c>
      <c r="AW130" s="13" t="s">
        <v>33</v>
      </c>
      <c r="AX130" s="13" t="s">
        <v>71</v>
      </c>
      <c r="AY130" s="186" t="s">
        <v>129</v>
      </c>
    </row>
    <row r="131" s="14" customFormat="1">
      <c r="A131" s="14"/>
      <c r="B131" s="192"/>
      <c r="C131" s="14"/>
      <c r="D131" s="185" t="s">
        <v>144</v>
      </c>
      <c r="E131" s="193" t="s">
        <v>3</v>
      </c>
      <c r="F131" s="194" t="s">
        <v>962</v>
      </c>
      <c r="G131" s="14"/>
      <c r="H131" s="195">
        <v>3.2799999999999998</v>
      </c>
      <c r="I131" s="196"/>
      <c r="J131" s="14"/>
      <c r="K131" s="14"/>
      <c r="L131" s="192"/>
      <c r="M131" s="197"/>
      <c r="N131" s="198"/>
      <c r="O131" s="198"/>
      <c r="P131" s="198"/>
      <c r="Q131" s="198"/>
      <c r="R131" s="198"/>
      <c r="S131" s="198"/>
      <c r="T131" s="199"/>
      <c r="U131" s="14"/>
      <c r="V131" s="14"/>
      <c r="W131" s="14"/>
      <c r="X131" s="14"/>
      <c r="Y131" s="14"/>
      <c r="Z131" s="14"/>
      <c r="AA131" s="14"/>
      <c r="AB131" s="14"/>
      <c r="AC131" s="14"/>
      <c r="AD131" s="14"/>
      <c r="AE131" s="14"/>
      <c r="AT131" s="193" t="s">
        <v>144</v>
      </c>
      <c r="AU131" s="193" t="s">
        <v>82</v>
      </c>
      <c r="AV131" s="14" t="s">
        <v>79</v>
      </c>
      <c r="AW131" s="14" t="s">
        <v>33</v>
      </c>
      <c r="AX131" s="14" t="s">
        <v>15</v>
      </c>
      <c r="AY131" s="193" t="s">
        <v>129</v>
      </c>
    </row>
    <row r="132" s="12" customFormat="1" ht="22.8" customHeight="1">
      <c r="A132" s="12"/>
      <c r="B132" s="152"/>
      <c r="C132" s="12"/>
      <c r="D132" s="153" t="s">
        <v>70</v>
      </c>
      <c r="E132" s="163" t="s">
        <v>250</v>
      </c>
      <c r="F132" s="163" t="s">
        <v>251</v>
      </c>
      <c r="G132" s="12"/>
      <c r="H132" s="12"/>
      <c r="I132" s="155"/>
      <c r="J132" s="164">
        <f>BK132</f>
        <v>0</v>
      </c>
      <c r="K132" s="12"/>
      <c r="L132" s="152"/>
      <c r="M132" s="157"/>
      <c r="N132" s="158"/>
      <c r="O132" s="158"/>
      <c r="P132" s="159">
        <f>SUM(P133:P145)</f>
        <v>0</v>
      </c>
      <c r="Q132" s="158"/>
      <c r="R132" s="159">
        <f>SUM(R133:R145)</f>
        <v>0</v>
      </c>
      <c r="S132" s="158"/>
      <c r="T132" s="160">
        <f>SUM(T133:T145)</f>
        <v>0</v>
      </c>
      <c r="U132" s="12"/>
      <c r="V132" s="12"/>
      <c r="W132" s="12"/>
      <c r="X132" s="12"/>
      <c r="Y132" s="12"/>
      <c r="Z132" s="12"/>
      <c r="AA132" s="12"/>
      <c r="AB132" s="12"/>
      <c r="AC132" s="12"/>
      <c r="AD132" s="12"/>
      <c r="AE132" s="12"/>
      <c r="AR132" s="153" t="s">
        <v>15</v>
      </c>
      <c r="AT132" s="161" t="s">
        <v>70</v>
      </c>
      <c r="AU132" s="161" t="s">
        <v>15</v>
      </c>
      <c r="AY132" s="153" t="s">
        <v>129</v>
      </c>
      <c r="BK132" s="162">
        <f>SUM(BK133:BK145)</f>
        <v>0</v>
      </c>
    </row>
    <row r="133" s="2" customFormat="1" ht="37.8" customHeight="1">
      <c r="A133" s="39"/>
      <c r="B133" s="165"/>
      <c r="C133" s="166" t="s">
        <v>207</v>
      </c>
      <c r="D133" s="166" t="s">
        <v>132</v>
      </c>
      <c r="E133" s="167" t="s">
        <v>253</v>
      </c>
      <c r="F133" s="168" t="s">
        <v>254</v>
      </c>
      <c r="G133" s="169" t="s">
        <v>255</v>
      </c>
      <c r="H133" s="170">
        <v>1.7170000000000001</v>
      </c>
      <c r="I133" s="171"/>
      <c r="J133" s="172">
        <f>ROUND(I133*H133,2)</f>
        <v>0</v>
      </c>
      <c r="K133" s="168" t="s">
        <v>136</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85</v>
      </c>
      <c r="AT133" s="177" t="s">
        <v>132</v>
      </c>
      <c r="AU133" s="177" t="s">
        <v>79</v>
      </c>
      <c r="AY133" s="20" t="s">
        <v>129</v>
      </c>
      <c r="BE133" s="178">
        <f>IF(N133="základní",J133,0)</f>
        <v>0</v>
      </c>
      <c r="BF133" s="178">
        <f>IF(N133="snížená",J133,0)</f>
        <v>0</v>
      </c>
      <c r="BG133" s="178">
        <f>IF(N133="zákl. přenesená",J133,0)</f>
        <v>0</v>
      </c>
      <c r="BH133" s="178">
        <f>IF(N133="sníž. přenesená",J133,0)</f>
        <v>0</v>
      </c>
      <c r="BI133" s="178">
        <f>IF(N133="nulová",J133,0)</f>
        <v>0</v>
      </c>
      <c r="BJ133" s="20" t="s">
        <v>79</v>
      </c>
      <c r="BK133" s="178">
        <f>ROUND(I133*H133,2)</f>
        <v>0</v>
      </c>
      <c r="BL133" s="20" t="s">
        <v>85</v>
      </c>
      <c r="BM133" s="177" t="s">
        <v>975</v>
      </c>
    </row>
    <row r="134" s="2" customFormat="1">
      <c r="A134" s="39"/>
      <c r="B134" s="40"/>
      <c r="C134" s="39"/>
      <c r="D134" s="179" t="s">
        <v>138</v>
      </c>
      <c r="E134" s="39"/>
      <c r="F134" s="180" t="s">
        <v>257</v>
      </c>
      <c r="G134" s="39"/>
      <c r="H134" s="39"/>
      <c r="I134" s="181"/>
      <c r="J134" s="39"/>
      <c r="K134" s="39"/>
      <c r="L134" s="40"/>
      <c r="M134" s="182"/>
      <c r="N134" s="183"/>
      <c r="O134" s="73"/>
      <c r="P134" s="73"/>
      <c r="Q134" s="73"/>
      <c r="R134" s="73"/>
      <c r="S134" s="73"/>
      <c r="T134" s="74"/>
      <c r="U134" s="39"/>
      <c r="V134" s="39"/>
      <c r="W134" s="39"/>
      <c r="X134" s="39"/>
      <c r="Y134" s="39"/>
      <c r="Z134" s="39"/>
      <c r="AA134" s="39"/>
      <c r="AB134" s="39"/>
      <c r="AC134" s="39"/>
      <c r="AD134" s="39"/>
      <c r="AE134" s="39"/>
      <c r="AT134" s="20" t="s">
        <v>138</v>
      </c>
      <c r="AU134" s="20" t="s">
        <v>79</v>
      </c>
    </row>
    <row r="135" s="2" customFormat="1" ht="33" customHeight="1">
      <c r="A135" s="39"/>
      <c r="B135" s="165"/>
      <c r="C135" s="166" t="s">
        <v>214</v>
      </c>
      <c r="D135" s="166" t="s">
        <v>132</v>
      </c>
      <c r="E135" s="167" t="s">
        <v>259</v>
      </c>
      <c r="F135" s="168" t="s">
        <v>260</v>
      </c>
      <c r="G135" s="169" t="s">
        <v>255</v>
      </c>
      <c r="H135" s="170">
        <v>1.7170000000000001</v>
      </c>
      <c r="I135" s="171"/>
      <c r="J135" s="172">
        <f>ROUND(I135*H135,2)</f>
        <v>0</v>
      </c>
      <c r="K135" s="168" t="s">
        <v>136</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85</v>
      </c>
      <c r="AT135" s="177" t="s">
        <v>132</v>
      </c>
      <c r="AU135" s="177" t="s">
        <v>79</v>
      </c>
      <c r="AY135" s="20" t="s">
        <v>129</v>
      </c>
      <c r="BE135" s="178">
        <f>IF(N135="základní",J135,0)</f>
        <v>0</v>
      </c>
      <c r="BF135" s="178">
        <f>IF(N135="snížená",J135,0)</f>
        <v>0</v>
      </c>
      <c r="BG135" s="178">
        <f>IF(N135="zákl. přenesená",J135,0)</f>
        <v>0</v>
      </c>
      <c r="BH135" s="178">
        <f>IF(N135="sníž. přenesená",J135,0)</f>
        <v>0</v>
      </c>
      <c r="BI135" s="178">
        <f>IF(N135="nulová",J135,0)</f>
        <v>0</v>
      </c>
      <c r="BJ135" s="20" t="s">
        <v>79</v>
      </c>
      <c r="BK135" s="178">
        <f>ROUND(I135*H135,2)</f>
        <v>0</v>
      </c>
      <c r="BL135" s="20" t="s">
        <v>85</v>
      </c>
      <c r="BM135" s="177" t="s">
        <v>976</v>
      </c>
    </row>
    <row r="136" s="2" customFormat="1">
      <c r="A136" s="39"/>
      <c r="B136" s="40"/>
      <c r="C136" s="39"/>
      <c r="D136" s="179" t="s">
        <v>138</v>
      </c>
      <c r="E136" s="39"/>
      <c r="F136" s="180" t="s">
        <v>262</v>
      </c>
      <c r="G136" s="39"/>
      <c r="H136" s="39"/>
      <c r="I136" s="181"/>
      <c r="J136" s="39"/>
      <c r="K136" s="39"/>
      <c r="L136" s="40"/>
      <c r="M136" s="182"/>
      <c r="N136" s="183"/>
      <c r="O136" s="73"/>
      <c r="P136" s="73"/>
      <c r="Q136" s="73"/>
      <c r="R136" s="73"/>
      <c r="S136" s="73"/>
      <c r="T136" s="74"/>
      <c r="U136" s="39"/>
      <c r="V136" s="39"/>
      <c r="W136" s="39"/>
      <c r="X136" s="39"/>
      <c r="Y136" s="39"/>
      <c r="Z136" s="39"/>
      <c r="AA136" s="39"/>
      <c r="AB136" s="39"/>
      <c r="AC136" s="39"/>
      <c r="AD136" s="39"/>
      <c r="AE136" s="39"/>
      <c r="AT136" s="20" t="s">
        <v>138</v>
      </c>
      <c r="AU136" s="20" t="s">
        <v>79</v>
      </c>
    </row>
    <row r="137" s="2" customFormat="1" ht="44.25" customHeight="1">
      <c r="A137" s="39"/>
      <c r="B137" s="165"/>
      <c r="C137" s="166" t="s">
        <v>219</v>
      </c>
      <c r="D137" s="166" t="s">
        <v>132</v>
      </c>
      <c r="E137" s="167" t="s">
        <v>264</v>
      </c>
      <c r="F137" s="168" t="s">
        <v>265</v>
      </c>
      <c r="G137" s="169" t="s">
        <v>255</v>
      </c>
      <c r="H137" s="170">
        <v>25.754999999999999</v>
      </c>
      <c r="I137" s="171"/>
      <c r="J137" s="172">
        <f>ROUND(I137*H137,2)</f>
        <v>0</v>
      </c>
      <c r="K137" s="168" t="s">
        <v>136</v>
      </c>
      <c r="L137" s="40"/>
      <c r="M137" s="173" t="s">
        <v>3</v>
      </c>
      <c r="N137" s="174" t="s">
        <v>43</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85</v>
      </c>
      <c r="AT137" s="177" t="s">
        <v>132</v>
      </c>
      <c r="AU137" s="177" t="s">
        <v>79</v>
      </c>
      <c r="AY137" s="20" t="s">
        <v>129</v>
      </c>
      <c r="BE137" s="178">
        <f>IF(N137="základní",J137,0)</f>
        <v>0</v>
      </c>
      <c r="BF137" s="178">
        <f>IF(N137="snížená",J137,0)</f>
        <v>0</v>
      </c>
      <c r="BG137" s="178">
        <f>IF(N137="zákl. přenesená",J137,0)</f>
        <v>0</v>
      </c>
      <c r="BH137" s="178">
        <f>IF(N137="sníž. přenesená",J137,0)</f>
        <v>0</v>
      </c>
      <c r="BI137" s="178">
        <f>IF(N137="nulová",J137,0)</f>
        <v>0</v>
      </c>
      <c r="BJ137" s="20" t="s">
        <v>79</v>
      </c>
      <c r="BK137" s="178">
        <f>ROUND(I137*H137,2)</f>
        <v>0</v>
      </c>
      <c r="BL137" s="20" t="s">
        <v>85</v>
      </c>
      <c r="BM137" s="177" t="s">
        <v>977</v>
      </c>
    </row>
    <row r="138" s="2" customFormat="1">
      <c r="A138" s="39"/>
      <c r="B138" s="40"/>
      <c r="C138" s="39"/>
      <c r="D138" s="179" t="s">
        <v>138</v>
      </c>
      <c r="E138" s="39"/>
      <c r="F138" s="180" t="s">
        <v>267</v>
      </c>
      <c r="G138" s="39"/>
      <c r="H138" s="39"/>
      <c r="I138" s="181"/>
      <c r="J138" s="39"/>
      <c r="K138" s="39"/>
      <c r="L138" s="40"/>
      <c r="M138" s="182"/>
      <c r="N138" s="183"/>
      <c r="O138" s="73"/>
      <c r="P138" s="73"/>
      <c r="Q138" s="73"/>
      <c r="R138" s="73"/>
      <c r="S138" s="73"/>
      <c r="T138" s="74"/>
      <c r="U138" s="39"/>
      <c r="V138" s="39"/>
      <c r="W138" s="39"/>
      <c r="X138" s="39"/>
      <c r="Y138" s="39"/>
      <c r="Z138" s="39"/>
      <c r="AA138" s="39"/>
      <c r="AB138" s="39"/>
      <c r="AC138" s="39"/>
      <c r="AD138" s="39"/>
      <c r="AE138" s="39"/>
      <c r="AT138" s="20" t="s">
        <v>138</v>
      </c>
      <c r="AU138" s="20" t="s">
        <v>79</v>
      </c>
    </row>
    <row r="139" s="14" customFormat="1">
      <c r="A139" s="14"/>
      <c r="B139" s="192"/>
      <c r="C139" s="14"/>
      <c r="D139" s="185" t="s">
        <v>144</v>
      </c>
      <c r="E139" s="14"/>
      <c r="F139" s="194" t="s">
        <v>978</v>
      </c>
      <c r="G139" s="14"/>
      <c r="H139" s="195">
        <v>25.754999999999999</v>
      </c>
      <c r="I139" s="196"/>
      <c r="J139" s="14"/>
      <c r="K139" s="14"/>
      <c r="L139" s="192"/>
      <c r="M139" s="197"/>
      <c r="N139" s="198"/>
      <c r="O139" s="198"/>
      <c r="P139" s="198"/>
      <c r="Q139" s="198"/>
      <c r="R139" s="198"/>
      <c r="S139" s="198"/>
      <c r="T139" s="199"/>
      <c r="U139" s="14"/>
      <c r="V139" s="14"/>
      <c r="W139" s="14"/>
      <c r="X139" s="14"/>
      <c r="Y139" s="14"/>
      <c r="Z139" s="14"/>
      <c r="AA139" s="14"/>
      <c r="AB139" s="14"/>
      <c r="AC139" s="14"/>
      <c r="AD139" s="14"/>
      <c r="AE139" s="14"/>
      <c r="AT139" s="193" t="s">
        <v>144</v>
      </c>
      <c r="AU139" s="193" t="s">
        <v>79</v>
      </c>
      <c r="AV139" s="14" t="s">
        <v>79</v>
      </c>
      <c r="AW139" s="14" t="s">
        <v>4</v>
      </c>
      <c r="AX139" s="14" t="s">
        <v>15</v>
      </c>
      <c r="AY139" s="193" t="s">
        <v>129</v>
      </c>
    </row>
    <row r="140" s="2" customFormat="1" ht="44.25" customHeight="1">
      <c r="A140" s="39"/>
      <c r="B140" s="165"/>
      <c r="C140" s="166" t="s">
        <v>223</v>
      </c>
      <c r="D140" s="166" t="s">
        <v>132</v>
      </c>
      <c r="E140" s="167" t="s">
        <v>270</v>
      </c>
      <c r="F140" s="168" t="s">
        <v>271</v>
      </c>
      <c r="G140" s="169" t="s">
        <v>255</v>
      </c>
      <c r="H140" s="170">
        <v>0.13500000000000001</v>
      </c>
      <c r="I140" s="171"/>
      <c r="J140" s="172">
        <f>ROUND(I140*H140,2)</f>
        <v>0</v>
      </c>
      <c r="K140" s="168" t="s">
        <v>136</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85</v>
      </c>
      <c r="AT140" s="177" t="s">
        <v>132</v>
      </c>
      <c r="AU140" s="177" t="s">
        <v>79</v>
      </c>
      <c r="AY140" s="20" t="s">
        <v>129</v>
      </c>
      <c r="BE140" s="178">
        <f>IF(N140="základní",J140,0)</f>
        <v>0</v>
      </c>
      <c r="BF140" s="178">
        <f>IF(N140="snížená",J140,0)</f>
        <v>0</v>
      </c>
      <c r="BG140" s="178">
        <f>IF(N140="zákl. přenesená",J140,0)</f>
        <v>0</v>
      </c>
      <c r="BH140" s="178">
        <f>IF(N140="sníž. přenesená",J140,0)</f>
        <v>0</v>
      </c>
      <c r="BI140" s="178">
        <f>IF(N140="nulová",J140,0)</f>
        <v>0</v>
      </c>
      <c r="BJ140" s="20" t="s">
        <v>79</v>
      </c>
      <c r="BK140" s="178">
        <f>ROUND(I140*H140,2)</f>
        <v>0</v>
      </c>
      <c r="BL140" s="20" t="s">
        <v>85</v>
      </c>
      <c r="BM140" s="177" t="s">
        <v>979</v>
      </c>
    </row>
    <row r="141" s="2" customFormat="1">
      <c r="A141" s="39"/>
      <c r="B141" s="40"/>
      <c r="C141" s="39"/>
      <c r="D141" s="179" t="s">
        <v>138</v>
      </c>
      <c r="E141" s="39"/>
      <c r="F141" s="180" t="s">
        <v>273</v>
      </c>
      <c r="G141" s="39"/>
      <c r="H141" s="39"/>
      <c r="I141" s="181"/>
      <c r="J141" s="39"/>
      <c r="K141" s="39"/>
      <c r="L141" s="40"/>
      <c r="M141" s="182"/>
      <c r="N141" s="183"/>
      <c r="O141" s="73"/>
      <c r="P141" s="73"/>
      <c r="Q141" s="73"/>
      <c r="R141" s="73"/>
      <c r="S141" s="73"/>
      <c r="T141" s="74"/>
      <c r="U141" s="39"/>
      <c r="V141" s="39"/>
      <c r="W141" s="39"/>
      <c r="X141" s="39"/>
      <c r="Y141" s="39"/>
      <c r="Z141" s="39"/>
      <c r="AA141" s="39"/>
      <c r="AB141" s="39"/>
      <c r="AC141" s="39"/>
      <c r="AD141" s="39"/>
      <c r="AE141" s="39"/>
      <c r="AT141" s="20" t="s">
        <v>138</v>
      </c>
      <c r="AU141" s="20" t="s">
        <v>79</v>
      </c>
    </row>
    <row r="142" s="2" customFormat="1" ht="44.25" customHeight="1">
      <c r="A142" s="39"/>
      <c r="B142" s="165"/>
      <c r="C142" s="166" t="s">
        <v>231</v>
      </c>
      <c r="D142" s="166" t="s">
        <v>132</v>
      </c>
      <c r="E142" s="167" t="s">
        <v>280</v>
      </c>
      <c r="F142" s="168" t="s">
        <v>281</v>
      </c>
      <c r="G142" s="169" t="s">
        <v>255</v>
      </c>
      <c r="H142" s="170">
        <v>0.76100000000000001</v>
      </c>
      <c r="I142" s="171"/>
      <c r="J142" s="172">
        <f>ROUND(I142*H142,2)</f>
        <v>0</v>
      </c>
      <c r="K142" s="168" t="s">
        <v>136</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85</v>
      </c>
      <c r="AT142" s="177" t="s">
        <v>132</v>
      </c>
      <c r="AU142" s="177" t="s">
        <v>79</v>
      </c>
      <c r="AY142" s="20" t="s">
        <v>129</v>
      </c>
      <c r="BE142" s="178">
        <f>IF(N142="základní",J142,0)</f>
        <v>0</v>
      </c>
      <c r="BF142" s="178">
        <f>IF(N142="snížená",J142,0)</f>
        <v>0</v>
      </c>
      <c r="BG142" s="178">
        <f>IF(N142="zákl. přenesená",J142,0)</f>
        <v>0</v>
      </c>
      <c r="BH142" s="178">
        <f>IF(N142="sníž. přenesená",J142,0)</f>
        <v>0</v>
      </c>
      <c r="BI142" s="178">
        <f>IF(N142="nulová",J142,0)</f>
        <v>0</v>
      </c>
      <c r="BJ142" s="20" t="s">
        <v>79</v>
      </c>
      <c r="BK142" s="178">
        <f>ROUND(I142*H142,2)</f>
        <v>0</v>
      </c>
      <c r="BL142" s="20" t="s">
        <v>85</v>
      </c>
      <c r="BM142" s="177" t="s">
        <v>980</v>
      </c>
    </row>
    <row r="143" s="2" customFormat="1">
      <c r="A143" s="39"/>
      <c r="B143" s="40"/>
      <c r="C143" s="39"/>
      <c r="D143" s="179" t="s">
        <v>138</v>
      </c>
      <c r="E143" s="39"/>
      <c r="F143" s="180" t="s">
        <v>283</v>
      </c>
      <c r="G143" s="39"/>
      <c r="H143" s="39"/>
      <c r="I143" s="181"/>
      <c r="J143" s="39"/>
      <c r="K143" s="39"/>
      <c r="L143" s="40"/>
      <c r="M143" s="182"/>
      <c r="N143" s="183"/>
      <c r="O143" s="73"/>
      <c r="P143" s="73"/>
      <c r="Q143" s="73"/>
      <c r="R143" s="73"/>
      <c r="S143" s="73"/>
      <c r="T143" s="74"/>
      <c r="U143" s="39"/>
      <c r="V143" s="39"/>
      <c r="W143" s="39"/>
      <c r="X143" s="39"/>
      <c r="Y143" s="39"/>
      <c r="Z143" s="39"/>
      <c r="AA143" s="39"/>
      <c r="AB143" s="39"/>
      <c r="AC143" s="39"/>
      <c r="AD143" s="39"/>
      <c r="AE143" s="39"/>
      <c r="AT143" s="20" t="s">
        <v>138</v>
      </c>
      <c r="AU143" s="20" t="s">
        <v>79</v>
      </c>
    </row>
    <row r="144" s="2" customFormat="1" ht="44.25" customHeight="1">
      <c r="A144" s="39"/>
      <c r="B144" s="165"/>
      <c r="C144" s="166" t="s">
        <v>235</v>
      </c>
      <c r="D144" s="166" t="s">
        <v>132</v>
      </c>
      <c r="E144" s="167" t="s">
        <v>285</v>
      </c>
      <c r="F144" s="168" t="s">
        <v>286</v>
      </c>
      <c r="G144" s="169" t="s">
        <v>255</v>
      </c>
      <c r="H144" s="170">
        <v>0.82099999999999995</v>
      </c>
      <c r="I144" s="171"/>
      <c r="J144" s="172">
        <f>ROUND(I144*H144,2)</f>
        <v>0</v>
      </c>
      <c r="K144" s="168" t="s">
        <v>136</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85</v>
      </c>
      <c r="AT144" s="177" t="s">
        <v>132</v>
      </c>
      <c r="AU144" s="177" t="s">
        <v>79</v>
      </c>
      <c r="AY144" s="20" t="s">
        <v>129</v>
      </c>
      <c r="BE144" s="178">
        <f>IF(N144="základní",J144,0)</f>
        <v>0</v>
      </c>
      <c r="BF144" s="178">
        <f>IF(N144="snížená",J144,0)</f>
        <v>0</v>
      </c>
      <c r="BG144" s="178">
        <f>IF(N144="zákl. přenesená",J144,0)</f>
        <v>0</v>
      </c>
      <c r="BH144" s="178">
        <f>IF(N144="sníž. přenesená",J144,0)</f>
        <v>0</v>
      </c>
      <c r="BI144" s="178">
        <f>IF(N144="nulová",J144,0)</f>
        <v>0</v>
      </c>
      <c r="BJ144" s="20" t="s">
        <v>79</v>
      </c>
      <c r="BK144" s="178">
        <f>ROUND(I144*H144,2)</f>
        <v>0</v>
      </c>
      <c r="BL144" s="20" t="s">
        <v>85</v>
      </c>
      <c r="BM144" s="177" t="s">
        <v>981</v>
      </c>
    </row>
    <row r="145" s="2" customFormat="1">
      <c r="A145" s="39"/>
      <c r="B145" s="40"/>
      <c r="C145" s="39"/>
      <c r="D145" s="179" t="s">
        <v>138</v>
      </c>
      <c r="E145" s="39"/>
      <c r="F145" s="180" t="s">
        <v>288</v>
      </c>
      <c r="G145" s="39"/>
      <c r="H145" s="39"/>
      <c r="I145" s="181"/>
      <c r="J145" s="39"/>
      <c r="K145" s="39"/>
      <c r="L145" s="40"/>
      <c r="M145" s="182"/>
      <c r="N145" s="183"/>
      <c r="O145" s="73"/>
      <c r="P145" s="73"/>
      <c r="Q145" s="73"/>
      <c r="R145" s="73"/>
      <c r="S145" s="73"/>
      <c r="T145" s="74"/>
      <c r="U145" s="39"/>
      <c r="V145" s="39"/>
      <c r="W145" s="39"/>
      <c r="X145" s="39"/>
      <c r="Y145" s="39"/>
      <c r="Z145" s="39"/>
      <c r="AA145" s="39"/>
      <c r="AB145" s="39"/>
      <c r="AC145" s="39"/>
      <c r="AD145" s="39"/>
      <c r="AE145" s="39"/>
      <c r="AT145" s="20" t="s">
        <v>138</v>
      </c>
      <c r="AU145" s="20" t="s">
        <v>79</v>
      </c>
    </row>
    <row r="146" s="12" customFormat="1" ht="22.8" customHeight="1">
      <c r="A146" s="12"/>
      <c r="B146" s="152"/>
      <c r="C146" s="12"/>
      <c r="D146" s="153" t="s">
        <v>70</v>
      </c>
      <c r="E146" s="163" t="s">
        <v>289</v>
      </c>
      <c r="F146" s="163" t="s">
        <v>290</v>
      </c>
      <c r="G146" s="12"/>
      <c r="H146" s="12"/>
      <c r="I146" s="155"/>
      <c r="J146" s="164">
        <f>BK146</f>
        <v>0</v>
      </c>
      <c r="K146" s="12"/>
      <c r="L146" s="152"/>
      <c r="M146" s="157"/>
      <c r="N146" s="158"/>
      <c r="O146" s="158"/>
      <c r="P146" s="159">
        <f>SUM(P147:P148)</f>
        <v>0</v>
      </c>
      <c r="Q146" s="158"/>
      <c r="R146" s="159">
        <f>SUM(R147:R148)</f>
        <v>0</v>
      </c>
      <c r="S146" s="158"/>
      <c r="T146" s="160">
        <f>SUM(T147:T148)</f>
        <v>0</v>
      </c>
      <c r="U146" s="12"/>
      <c r="V146" s="12"/>
      <c r="W146" s="12"/>
      <c r="X146" s="12"/>
      <c r="Y146" s="12"/>
      <c r="Z146" s="12"/>
      <c r="AA146" s="12"/>
      <c r="AB146" s="12"/>
      <c r="AC146" s="12"/>
      <c r="AD146" s="12"/>
      <c r="AE146" s="12"/>
      <c r="AR146" s="153" t="s">
        <v>15</v>
      </c>
      <c r="AT146" s="161" t="s">
        <v>70</v>
      </c>
      <c r="AU146" s="161" t="s">
        <v>15</v>
      </c>
      <c r="AY146" s="153" t="s">
        <v>129</v>
      </c>
      <c r="BK146" s="162">
        <f>SUM(BK147:BK148)</f>
        <v>0</v>
      </c>
    </row>
    <row r="147" s="2" customFormat="1" ht="55.5" customHeight="1">
      <c r="A147" s="39"/>
      <c r="B147" s="165"/>
      <c r="C147" s="166" t="s">
        <v>8</v>
      </c>
      <c r="D147" s="166" t="s">
        <v>132</v>
      </c>
      <c r="E147" s="167" t="s">
        <v>292</v>
      </c>
      <c r="F147" s="168" t="s">
        <v>293</v>
      </c>
      <c r="G147" s="169" t="s">
        <v>255</v>
      </c>
      <c r="H147" s="170">
        <v>0.044999999999999998</v>
      </c>
      <c r="I147" s="171"/>
      <c r="J147" s="172">
        <f>ROUND(I147*H147,2)</f>
        <v>0</v>
      </c>
      <c r="K147" s="168" t="s">
        <v>136</v>
      </c>
      <c r="L147" s="40"/>
      <c r="M147" s="173" t="s">
        <v>3</v>
      </c>
      <c r="N147" s="174" t="s">
        <v>43</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85</v>
      </c>
      <c r="AT147" s="177" t="s">
        <v>132</v>
      </c>
      <c r="AU147" s="177" t="s">
        <v>79</v>
      </c>
      <c r="AY147" s="20" t="s">
        <v>129</v>
      </c>
      <c r="BE147" s="178">
        <f>IF(N147="základní",J147,0)</f>
        <v>0</v>
      </c>
      <c r="BF147" s="178">
        <f>IF(N147="snížená",J147,0)</f>
        <v>0</v>
      </c>
      <c r="BG147" s="178">
        <f>IF(N147="zákl. přenesená",J147,0)</f>
        <v>0</v>
      </c>
      <c r="BH147" s="178">
        <f>IF(N147="sníž. přenesená",J147,0)</f>
        <v>0</v>
      </c>
      <c r="BI147" s="178">
        <f>IF(N147="nulová",J147,0)</f>
        <v>0</v>
      </c>
      <c r="BJ147" s="20" t="s">
        <v>79</v>
      </c>
      <c r="BK147" s="178">
        <f>ROUND(I147*H147,2)</f>
        <v>0</v>
      </c>
      <c r="BL147" s="20" t="s">
        <v>85</v>
      </c>
      <c r="BM147" s="177" t="s">
        <v>982</v>
      </c>
    </row>
    <row r="148" s="2" customFormat="1">
      <c r="A148" s="39"/>
      <c r="B148" s="40"/>
      <c r="C148" s="39"/>
      <c r="D148" s="179" t="s">
        <v>138</v>
      </c>
      <c r="E148" s="39"/>
      <c r="F148" s="180" t="s">
        <v>295</v>
      </c>
      <c r="G148" s="39"/>
      <c r="H148" s="39"/>
      <c r="I148" s="181"/>
      <c r="J148" s="39"/>
      <c r="K148" s="39"/>
      <c r="L148" s="40"/>
      <c r="M148" s="182"/>
      <c r="N148" s="183"/>
      <c r="O148" s="73"/>
      <c r="P148" s="73"/>
      <c r="Q148" s="73"/>
      <c r="R148" s="73"/>
      <c r="S148" s="73"/>
      <c r="T148" s="74"/>
      <c r="U148" s="39"/>
      <c r="V148" s="39"/>
      <c r="W148" s="39"/>
      <c r="X148" s="39"/>
      <c r="Y148" s="39"/>
      <c r="Z148" s="39"/>
      <c r="AA148" s="39"/>
      <c r="AB148" s="39"/>
      <c r="AC148" s="39"/>
      <c r="AD148" s="39"/>
      <c r="AE148" s="39"/>
      <c r="AT148" s="20" t="s">
        <v>138</v>
      </c>
      <c r="AU148" s="20" t="s">
        <v>79</v>
      </c>
    </row>
    <row r="149" s="12" customFormat="1" ht="25.92" customHeight="1">
      <c r="A149" s="12"/>
      <c r="B149" s="152"/>
      <c r="C149" s="12"/>
      <c r="D149" s="153" t="s">
        <v>70</v>
      </c>
      <c r="E149" s="154" t="s">
        <v>296</v>
      </c>
      <c r="F149" s="154" t="s">
        <v>297</v>
      </c>
      <c r="G149" s="12"/>
      <c r="H149" s="12"/>
      <c r="I149" s="155"/>
      <c r="J149" s="156">
        <f>BK149</f>
        <v>0</v>
      </c>
      <c r="K149" s="12"/>
      <c r="L149" s="152"/>
      <c r="M149" s="157"/>
      <c r="N149" s="158"/>
      <c r="O149" s="158"/>
      <c r="P149" s="159">
        <f>P150+P235+P255+P278+P296</f>
        <v>0</v>
      </c>
      <c r="Q149" s="158"/>
      <c r="R149" s="159">
        <f>R150+R235+R255+R278+R296</f>
        <v>3.1663800200000001</v>
      </c>
      <c r="S149" s="158"/>
      <c r="T149" s="160">
        <f>T150+T235+T255+T278+T296</f>
        <v>1.671532</v>
      </c>
      <c r="U149" s="12"/>
      <c r="V149" s="12"/>
      <c r="W149" s="12"/>
      <c r="X149" s="12"/>
      <c r="Y149" s="12"/>
      <c r="Z149" s="12"/>
      <c r="AA149" s="12"/>
      <c r="AB149" s="12"/>
      <c r="AC149" s="12"/>
      <c r="AD149" s="12"/>
      <c r="AE149" s="12"/>
      <c r="AR149" s="153" t="s">
        <v>79</v>
      </c>
      <c r="AT149" s="161" t="s">
        <v>70</v>
      </c>
      <c r="AU149" s="161" t="s">
        <v>71</v>
      </c>
      <c r="AY149" s="153" t="s">
        <v>129</v>
      </c>
      <c r="BK149" s="162">
        <f>BK150+BK235+BK255+BK278+BK296</f>
        <v>0</v>
      </c>
    </row>
    <row r="150" s="12" customFormat="1" ht="22.8" customHeight="1">
      <c r="A150" s="12"/>
      <c r="B150" s="152"/>
      <c r="C150" s="12"/>
      <c r="D150" s="153" t="s">
        <v>70</v>
      </c>
      <c r="E150" s="163" t="s">
        <v>298</v>
      </c>
      <c r="F150" s="163" t="s">
        <v>299</v>
      </c>
      <c r="G150" s="12"/>
      <c r="H150" s="12"/>
      <c r="I150" s="155"/>
      <c r="J150" s="164">
        <f>BK150</f>
        <v>0</v>
      </c>
      <c r="K150" s="12"/>
      <c r="L150" s="152"/>
      <c r="M150" s="157"/>
      <c r="N150" s="158"/>
      <c r="O150" s="158"/>
      <c r="P150" s="159">
        <f>SUM(P151:P234)</f>
        <v>0</v>
      </c>
      <c r="Q150" s="158"/>
      <c r="R150" s="159">
        <f>SUM(R151:R234)</f>
        <v>0.65005842000000003</v>
      </c>
      <c r="S150" s="158"/>
      <c r="T150" s="160">
        <f>SUM(T151:T234)</f>
        <v>0.76063199999999997</v>
      </c>
      <c r="U150" s="12"/>
      <c r="V150" s="12"/>
      <c r="W150" s="12"/>
      <c r="X150" s="12"/>
      <c r="Y150" s="12"/>
      <c r="Z150" s="12"/>
      <c r="AA150" s="12"/>
      <c r="AB150" s="12"/>
      <c r="AC150" s="12"/>
      <c r="AD150" s="12"/>
      <c r="AE150" s="12"/>
      <c r="AR150" s="153" t="s">
        <v>79</v>
      </c>
      <c r="AT150" s="161" t="s">
        <v>70</v>
      </c>
      <c r="AU150" s="161" t="s">
        <v>15</v>
      </c>
      <c r="AY150" s="153" t="s">
        <v>129</v>
      </c>
      <c r="BK150" s="162">
        <f>SUM(BK151:BK234)</f>
        <v>0</v>
      </c>
    </row>
    <row r="151" s="2" customFormat="1" ht="33" customHeight="1">
      <c r="A151" s="39"/>
      <c r="B151" s="165"/>
      <c r="C151" s="166" t="s">
        <v>245</v>
      </c>
      <c r="D151" s="166" t="s">
        <v>132</v>
      </c>
      <c r="E151" s="167" t="s">
        <v>983</v>
      </c>
      <c r="F151" s="168" t="s">
        <v>984</v>
      </c>
      <c r="G151" s="169" t="s">
        <v>135</v>
      </c>
      <c r="H151" s="170">
        <v>61.840000000000003</v>
      </c>
      <c r="I151" s="171"/>
      <c r="J151" s="172">
        <f>ROUND(I151*H151,2)</f>
        <v>0</v>
      </c>
      <c r="K151" s="168" t="s">
        <v>136</v>
      </c>
      <c r="L151" s="40"/>
      <c r="M151" s="173" t="s">
        <v>3</v>
      </c>
      <c r="N151" s="174" t="s">
        <v>43</v>
      </c>
      <c r="O151" s="73"/>
      <c r="P151" s="175">
        <f>O151*H151</f>
        <v>0</v>
      </c>
      <c r="Q151" s="175">
        <v>0</v>
      </c>
      <c r="R151" s="175">
        <f>Q151*H151</f>
        <v>0</v>
      </c>
      <c r="S151" s="175">
        <v>0.0054999999999999997</v>
      </c>
      <c r="T151" s="176">
        <f>S151*H151</f>
        <v>0.34011999999999998</v>
      </c>
      <c r="U151" s="39"/>
      <c r="V151" s="39"/>
      <c r="W151" s="39"/>
      <c r="X151" s="39"/>
      <c r="Y151" s="39"/>
      <c r="Z151" s="39"/>
      <c r="AA151" s="39"/>
      <c r="AB151" s="39"/>
      <c r="AC151" s="39"/>
      <c r="AD151" s="39"/>
      <c r="AE151" s="39"/>
      <c r="AR151" s="177" t="s">
        <v>219</v>
      </c>
      <c r="AT151" s="177" t="s">
        <v>132</v>
      </c>
      <c r="AU151" s="177" t="s">
        <v>79</v>
      </c>
      <c r="AY151" s="20" t="s">
        <v>129</v>
      </c>
      <c r="BE151" s="178">
        <f>IF(N151="základní",J151,0)</f>
        <v>0</v>
      </c>
      <c r="BF151" s="178">
        <f>IF(N151="snížená",J151,0)</f>
        <v>0</v>
      </c>
      <c r="BG151" s="178">
        <f>IF(N151="zákl. přenesená",J151,0)</f>
        <v>0</v>
      </c>
      <c r="BH151" s="178">
        <f>IF(N151="sníž. přenesená",J151,0)</f>
        <v>0</v>
      </c>
      <c r="BI151" s="178">
        <f>IF(N151="nulová",J151,0)</f>
        <v>0</v>
      </c>
      <c r="BJ151" s="20" t="s">
        <v>79</v>
      </c>
      <c r="BK151" s="178">
        <f>ROUND(I151*H151,2)</f>
        <v>0</v>
      </c>
      <c r="BL151" s="20" t="s">
        <v>219</v>
      </c>
      <c r="BM151" s="177" t="s">
        <v>985</v>
      </c>
    </row>
    <row r="152" s="2" customFormat="1">
      <c r="A152" s="39"/>
      <c r="B152" s="40"/>
      <c r="C152" s="39"/>
      <c r="D152" s="179" t="s">
        <v>138</v>
      </c>
      <c r="E152" s="39"/>
      <c r="F152" s="180" t="s">
        <v>986</v>
      </c>
      <c r="G152" s="39"/>
      <c r="H152" s="39"/>
      <c r="I152" s="181"/>
      <c r="J152" s="39"/>
      <c r="K152" s="39"/>
      <c r="L152" s="40"/>
      <c r="M152" s="182"/>
      <c r="N152" s="183"/>
      <c r="O152" s="73"/>
      <c r="P152" s="73"/>
      <c r="Q152" s="73"/>
      <c r="R152" s="73"/>
      <c r="S152" s="73"/>
      <c r="T152" s="74"/>
      <c r="U152" s="39"/>
      <c r="V152" s="39"/>
      <c r="W152" s="39"/>
      <c r="X152" s="39"/>
      <c r="Y152" s="39"/>
      <c r="Z152" s="39"/>
      <c r="AA152" s="39"/>
      <c r="AB152" s="39"/>
      <c r="AC152" s="39"/>
      <c r="AD152" s="39"/>
      <c r="AE152" s="39"/>
      <c r="AT152" s="20" t="s">
        <v>138</v>
      </c>
      <c r="AU152" s="20" t="s">
        <v>79</v>
      </c>
    </row>
    <row r="153" s="2" customFormat="1" ht="16.5" customHeight="1">
      <c r="A153" s="39"/>
      <c r="B153" s="165"/>
      <c r="C153" s="166" t="s">
        <v>252</v>
      </c>
      <c r="D153" s="166" t="s">
        <v>132</v>
      </c>
      <c r="E153" s="167" t="s">
        <v>321</v>
      </c>
      <c r="F153" s="168" t="s">
        <v>322</v>
      </c>
      <c r="G153" s="169" t="s">
        <v>135</v>
      </c>
      <c r="H153" s="170">
        <v>61.840000000000003</v>
      </c>
      <c r="I153" s="171"/>
      <c r="J153" s="172">
        <f>ROUND(I153*H153,2)</f>
        <v>0</v>
      </c>
      <c r="K153" s="168" t="s">
        <v>3</v>
      </c>
      <c r="L153" s="40"/>
      <c r="M153" s="173" t="s">
        <v>3</v>
      </c>
      <c r="N153" s="174" t="s">
        <v>43</v>
      </c>
      <c r="O153" s="73"/>
      <c r="P153" s="175">
        <f>O153*H153</f>
        <v>0</v>
      </c>
      <c r="Q153" s="175">
        <v>0</v>
      </c>
      <c r="R153" s="175">
        <f>Q153*H153</f>
        <v>0</v>
      </c>
      <c r="S153" s="175">
        <v>0.0032000000000000002</v>
      </c>
      <c r="T153" s="176">
        <f>S153*H153</f>
        <v>0.19788800000000001</v>
      </c>
      <c r="U153" s="39"/>
      <c r="V153" s="39"/>
      <c r="W153" s="39"/>
      <c r="X153" s="39"/>
      <c r="Y153" s="39"/>
      <c r="Z153" s="39"/>
      <c r="AA153" s="39"/>
      <c r="AB153" s="39"/>
      <c r="AC153" s="39"/>
      <c r="AD153" s="39"/>
      <c r="AE153" s="39"/>
      <c r="AR153" s="177" t="s">
        <v>219</v>
      </c>
      <c r="AT153" s="177" t="s">
        <v>132</v>
      </c>
      <c r="AU153" s="177" t="s">
        <v>79</v>
      </c>
      <c r="AY153" s="20" t="s">
        <v>129</v>
      </c>
      <c r="BE153" s="178">
        <f>IF(N153="základní",J153,0)</f>
        <v>0</v>
      </c>
      <c r="BF153" s="178">
        <f>IF(N153="snížená",J153,0)</f>
        <v>0</v>
      </c>
      <c r="BG153" s="178">
        <f>IF(N153="zákl. přenesená",J153,0)</f>
        <v>0</v>
      </c>
      <c r="BH153" s="178">
        <f>IF(N153="sníž. přenesená",J153,0)</f>
        <v>0</v>
      </c>
      <c r="BI153" s="178">
        <f>IF(N153="nulová",J153,0)</f>
        <v>0</v>
      </c>
      <c r="BJ153" s="20" t="s">
        <v>79</v>
      </c>
      <c r="BK153" s="178">
        <f>ROUND(I153*H153,2)</f>
        <v>0</v>
      </c>
      <c r="BL153" s="20" t="s">
        <v>219</v>
      </c>
      <c r="BM153" s="177" t="s">
        <v>987</v>
      </c>
    </row>
    <row r="154" s="2" customFormat="1" ht="49.05" customHeight="1">
      <c r="A154" s="39"/>
      <c r="B154" s="165"/>
      <c r="C154" s="166" t="s">
        <v>258</v>
      </c>
      <c r="D154" s="166" t="s">
        <v>132</v>
      </c>
      <c r="E154" s="167" t="s">
        <v>301</v>
      </c>
      <c r="F154" s="168" t="s">
        <v>302</v>
      </c>
      <c r="G154" s="169" t="s">
        <v>135</v>
      </c>
      <c r="H154" s="170">
        <v>61.840000000000003</v>
      </c>
      <c r="I154" s="171"/>
      <c r="J154" s="172">
        <f>ROUND(I154*H154,2)</f>
        <v>0</v>
      </c>
      <c r="K154" s="168" t="s">
        <v>136</v>
      </c>
      <c r="L154" s="40"/>
      <c r="M154" s="173" t="s">
        <v>3</v>
      </c>
      <c r="N154" s="174" t="s">
        <v>43</v>
      </c>
      <c r="O154" s="73"/>
      <c r="P154" s="175">
        <f>O154*H154</f>
        <v>0</v>
      </c>
      <c r="Q154" s="175">
        <v>0</v>
      </c>
      <c r="R154" s="175">
        <f>Q154*H154</f>
        <v>0</v>
      </c>
      <c r="S154" s="175">
        <v>0.0035999999999999999</v>
      </c>
      <c r="T154" s="176">
        <f>S154*H154</f>
        <v>0.22262400000000002</v>
      </c>
      <c r="U154" s="39"/>
      <c r="V154" s="39"/>
      <c r="W154" s="39"/>
      <c r="X154" s="39"/>
      <c r="Y154" s="39"/>
      <c r="Z154" s="39"/>
      <c r="AA154" s="39"/>
      <c r="AB154" s="39"/>
      <c r="AC154" s="39"/>
      <c r="AD154" s="39"/>
      <c r="AE154" s="39"/>
      <c r="AR154" s="177" t="s">
        <v>219</v>
      </c>
      <c r="AT154" s="177" t="s">
        <v>132</v>
      </c>
      <c r="AU154" s="177" t="s">
        <v>79</v>
      </c>
      <c r="AY154" s="20" t="s">
        <v>129</v>
      </c>
      <c r="BE154" s="178">
        <f>IF(N154="základní",J154,0)</f>
        <v>0</v>
      </c>
      <c r="BF154" s="178">
        <f>IF(N154="snížená",J154,0)</f>
        <v>0</v>
      </c>
      <c r="BG154" s="178">
        <f>IF(N154="zákl. přenesená",J154,0)</f>
        <v>0</v>
      </c>
      <c r="BH154" s="178">
        <f>IF(N154="sníž. přenesená",J154,0)</f>
        <v>0</v>
      </c>
      <c r="BI154" s="178">
        <f>IF(N154="nulová",J154,0)</f>
        <v>0</v>
      </c>
      <c r="BJ154" s="20" t="s">
        <v>79</v>
      </c>
      <c r="BK154" s="178">
        <f>ROUND(I154*H154,2)</f>
        <v>0</v>
      </c>
      <c r="BL154" s="20" t="s">
        <v>219</v>
      </c>
      <c r="BM154" s="177" t="s">
        <v>988</v>
      </c>
    </row>
    <row r="155" s="2" customFormat="1">
      <c r="A155" s="39"/>
      <c r="B155" s="40"/>
      <c r="C155" s="39"/>
      <c r="D155" s="179" t="s">
        <v>138</v>
      </c>
      <c r="E155" s="39"/>
      <c r="F155" s="180" t="s">
        <v>304</v>
      </c>
      <c r="G155" s="39"/>
      <c r="H155" s="39"/>
      <c r="I155" s="181"/>
      <c r="J155" s="39"/>
      <c r="K155" s="39"/>
      <c r="L155" s="40"/>
      <c r="M155" s="182"/>
      <c r="N155" s="183"/>
      <c r="O155" s="73"/>
      <c r="P155" s="73"/>
      <c r="Q155" s="73"/>
      <c r="R155" s="73"/>
      <c r="S155" s="73"/>
      <c r="T155" s="74"/>
      <c r="U155" s="39"/>
      <c r="V155" s="39"/>
      <c r="W155" s="39"/>
      <c r="X155" s="39"/>
      <c r="Y155" s="39"/>
      <c r="Z155" s="39"/>
      <c r="AA155" s="39"/>
      <c r="AB155" s="39"/>
      <c r="AC155" s="39"/>
      <c r="AD155" s="39"/>
      <c r="AE155" s="39"/>
      <c r="AT155" s="20" t="s">
        <v>138</v>
      </c>
      <c r="AU155" s="20" t="s">
        <v>79</v>
      </c>
    </row>
    <row r="156" s="2" customFormat="1" ht="37.8" customHeight="1">
      <c r="A156" s="39"/>
      <c r="B156" s="165"/>
      <c r="C156" s="166" t="s">
        <v>263</v>
      </c>
      <c r="D156" s="166" t="s">
        <v>132</v>
      </c>
      <c r="E156" s="167" t="s">
        <v>325</v>
      </c>
      <c r="F156" s="168" t="s">
        <v>326</v>
      </c>
      <c r="G156" s="169" t="s">
        <v>135</v>
      </c>
      <c r="H156" s="170">
        <v>61.840000000000003</v>
      </c>
      <c r="I156" s="171"/>
      <c r="J156" s="172">
        <f>ROUND(I156*H156,2)</f>
        <v>0</v>
      </c>
      <c r="K156" s="168" t="s">
        <v>136</v>
      </c>
      <c r="L156" s="40"/>
      <c r="M156" s="173" t="s">
        <v>3</v>
      </c>
      <c r="N156" s="174" t="s">
        <v>43</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219</v>
      </c>
      <c r="AT156" s="177" t="s">
        <v>132</v>
      </c>
      <c r="AU156" s="177" t="s">
        <v>79</v>
      </c>
      <c r="AY156" s="20" t="s">
        <v>129</v>
      </c>
      <c r="BE156" s="178">
        <f>IF(N156="základní",J156,0)</f>
        <v>0</v>
      </c>
      <c r="BF156" s="178">
        <f>IF(N156="snížená",J156,0)</f>
        <v>0</v>
      </c>
      <c r="BG156" s="178">
        <f>IF(N156="zákl. přenesená",J156,0)</f>
        <v>0</v>
      </c>
      <c r="BH156" s="178">
        <f>IF(N156="sníž. přenesená",J156,0)</f>
        <v>0</v>
      </c>
      <c r="BI156" s="178">
        <f>IF(N156="nulová",J156,0)</f>
        <v>0</v>
      </c>
      <c r="BJ156" s="20" t="s">
        <v>79</v>
      </c>
      <c r="BK156" s="178">
        <f>ROUND(I156*H156,2)</f>
        <v>0</v>
      </c>
      <c r="BL156" s="20" t="s">
        <v>219</v>
      </c>
      <c r="BM156" s="177" t="s">
        <v>989</v>
      </c>
    </row>
    <row r="157" s="2" customFormat="1">
      <c r="A157" s="39"/>
      <c r="B157" s="40"/>
      <c r="C157" s="39"/>
      <c r="D157" s="179" t="s">
        <v>138</v>
      </c>
      <c r="E157" s="39"/>
      <c r="F157" s="180" t="s">
        <v>328</v>
      </c>
      <c r="G157" s="39"/>
      <c r="H157" s="39"/>
      <c r="I157" s="181"/>
      <c r="J157" s="39"/>
      <c r="K157" s="39"/>
      <c r="L157" s="40"/>
      <c r="M157" s="182"/>
      <c r="N157" s="183"/>
      <c r="O157" s="73"/>
      <c r="P157" s="73"/>
      <c r="Q157" s="73"/>
      <c r="R157" s="73"/>
      <c r="S157" s="73"/>
      <c r="T157" s="74"/>
      <c r="U157" s="39"/>
      <c r="V157" s="39"/>
      <c r="W157" s="39"/>
      <c r="X157" s="39"/>
      <c r="Y157" s="39"/>
      <c r="Z157" s="39"/>
      <c r="AA157" s="39"/>
      <c r="AB157" s="39"/>
      <c r="AC157" s="39"/>
      <c r="AD157" s="39"/>
      <c r="AE157" s="39"/>
      <c r="AT157" s="20" t="s">
        <v>138</v>
      </c>
      <c r="AU157" s="20" t="s">
        <v>79</v>
      </c>
    </row>
    <row r="158" s="13" customFormat="1">
      <c r="A158" s="13"/>
      <c r="B158" s="184"/>
      <c r="C158" s="13"/>
      <c r="D158" s="185" t="s">
        <v>144</v>
      </c>
      <c r="E158" s="186" t="s">
        <v>3</v>
      </c>
      <c r="F158" s="187" t="s">
        <v>990</v>
      </c>
      <c r="G158" s="13"/>
      <c r="H158" s="186" t="s">
        <v>3</v>
      </c>
      <c r="I158" s="188"/>
      <c r="J158" s="13"/>
      <c r="K158" s="13"/>
      <c r="L158" s="184"/>
      <c r="M158" s="189"/>
      <c r="N158" s="190"/>
      <c r="O158" s="190"/>
      <c r="P158" s="190"/>
      <c r="Q158" s="190"/>
      <c r="R158" s="190"/>
      <c r="S158" s="190"/>
      <c r="T158" s="191"/>
      <c r="U158" s="13"/>
      <c r="V158" s="13"/>
      <c r="W158" s="13"/>
      <c r="X158" s="13"/>
      <c r="Y158" s="13"/>
      <c r="Z158" s="13"/>
      <c r="AA158" s="13"/>
      <c r="AB158" s="13"/>
      <c r="AC158" s="13"/>
      <c r="AD158" s="13"/>
      <c r="AE158" s="13"/>
      <c r="AT158" s="186" t="s">
        <v>144</v>
      </c>
      <c r="AU158" s="186" t="s">
        <v>79</v>
      </c>
      <c r="AV158" s="13" t="s">
        <v>15</v>
      </c>
      <c r="AW158" s="13" t="s">
        <v>33</v>
      </c>
      <c r="AX158" s="13" t="s">
        <v>71</v>
      </c>
      <c r="AY158" s="186" t="s">
        <v>129</v>
      </c>
    </row>
    <row r="159" s="14" customFormat="1">
      <c r="A159" s="14"/>
      <c r="B159" s="192"/>
      <c r="C159" s="14"/>
      <c r="D159" s="185" t="s">
        <v>144</v>
      </c>
      <c r="E159" s="193" t="s">
        <v>3</v>
      </c>
      <c r="F159" s="194" t="s">
        <v>991</v>
      </c>
      <c r="G159" s="14"/>
      <c r="H159" s="195">
        <v>52</v>
      </c>
      <c r="I159" s="196"/>
      <c r="J159" s="14"/>
      <c r="K159" s="14"/>
      <c r="L159" s="192"/>
      <c r="M159" s="197"/>
      <c r="N159" s="198"/>
      <c r="O159" s="198"/>
      <c r="P159" s="198"/>
      <c r="Q159" s="198"/>
      <c r="R159" s="198"/>
      <c r="S159" s="198"/>
      <c r="T159" s="199"/>
      <c r="U159" s="14"/>
      <c r="V159" s="14"/>
      <c r="W159" s="14"/>
      <c r="X159" s="14"/>
      <c r="Y159" s="14"/>
      <c r="Z159" s="14"/>
      <c r="AA159" s="14"/>
      <c r="AB159" s="14"/>
      <c r="AC159" s="14"/>
      <c r="AD159" s="14"/>
      <c r="AE159" s="14"/>
      <c r="AT159" s="193" t="s">
        <v>144</v>
      </c>
      <c r="AU159" s="193" t="s">
        <v>79</v>
      </c>
      <c r="AV159" s="14" t="s">
        <v>79</v>
      </c>
      <c r="AW159" s="14" t="s">
        <v>33</v>
      </c>
      <c r="AX159" s="14" t="s">
        <v>71</v>
      </c>
      <c r="AY159" s="193" t="s">
        <v>129</v>
      </c>
    </row>
    <row r="160" s="13" customFormat="1">
      <c r="A160" s="13"/>
      <c r="B160" s="184"/>
      <c r="C160" s="13"/>
      <c r="D160" s="185" t="s">
        <v>144</v>
      </c>
      <c r="E160" s="186" t="s">
        <v>3</v>
      </c>
      <c r="F160" s="187" t="s">
        <v>157</v>
      </c>
      <c r="G160" s="13"/>
      <c r="H160" s="186" t="s">
        <v>3</v>
      </c>
      <c r="I160" s="188"/>
      <c r="J160" s="13"/>
      <c r="K160" s="13"/>
      <c r="L160" s="184"/>
      <c r="M160" s="189"/>
      <c r="N160" s="190"/>
      <c r="O160" s="190"/>
      <c r="P160" s="190"/>
      <c r="Q160" s="190"/>
      <c r="R160" s="190"/>
      <c r="S160" s="190"/>
      <c r="T160" s="191"/>
      <c r="U160" s="13"/>
      <c r="V160" s="13"/>
      <c r="W160" s="13"/>
      <c r="X160" s="13"/>
      <c r="Y160" s="13"/>
      <c r="Z160" s="13"/>
      <c r="AA160" s="13"/>
      <c r="AB160" s="13"/>
      <c r="AC160" s="13"/>
      <c r="AD160" s="13"/>
      <c r="AE160" s="13"/>
      <c r="AT160" s="186" t="s">
        <v>144</v>
      </c>
      <c r="AU160" s="186" t="s">
        <v>79</v>
      </c>
      <c r="AV160" s="13" t="s">
        <v>15</v>
      </c>
      <c r="AW160" s="13" t="s">
        <v>33</v>
      </c>
      <c r="AX160" s="13" t="s">
        <v>71</v>
      </c>
      <c r="AY160" s="186" t="s">
        <v>129</v>
      </c>
    </row>
    <row r="161" s="14" customFormat="1">
      <c r="A161" s="14"/>
      <c r="B161" s="192"/>
      <c r="C161" s="14"/>
      <c r="D161" s="185" t="s">
        <v>144</v>
      </c>
      <c r="E161" s="193" t="s">
        <v>3</v>
      </c>
      <c r="F161" s="194" t="s">
        <v>992</v>
      </c>
      <c r="G161" s="14"/>
      <c r="H161" s="195">
        <v>9.8399999999999999</v>
      </c>
      <c r="I161" s="196"/>
      <c r="J161" s="14"/>
      <c r="K161" s="14"/>
      <c r="L161" s="192"/>
      <c r="M161" s="197"/>
      <c r="N161" s="198"/>
      <c r="O161" s="198"/>
      <c r="P161" s="198"/>
      <c r="Q161" s="198"/>
      <c r="R161" s="198"/>
      <c r="S161" s="198"/>
      <c r="T161" s="199"/>
      <c r="U161" s="14"/>
      <c r="V161" s="14"/>
      <c r="W161" s="14"/>
      <c r="X161" s="14"/>
      <c r="Y161" s="14"/>
      <c r="Z161" s="14"/>
      <c r="AA161" s="14"/>
      <c r="AB161" s="14"/>
      <c r="AC161" s="14"/>
      <c r="AD161" s="14"/>
      <c r="AE161" s="14"/>
      <c r="AT161" s="193" t="s">
        <v>144</v>
      </c>
      <c r="AU161" s="193" t="s">
        <v>79</v>
      </c>
      <c r="AV161" s="14" t="s">
        <v>79</v>
      </c>
      <c r="AW161" s="14" t="s">
        <v>33</v>
      </c>
      <c r="AX161" s="14" t="s">
        <v>71</v>
      </c>
      <c r="AY161" s="193" t="s">
        <v>129</v>
      </c>
    </row>
    <row r="162" s="15" customFormat="1">
      <c r="A162" s="15"/>
      <c r="B162" s="210"/>
      <c r="C162" s="15"/>
      <c r="D162" s="185" t="s">
        <v>144</v>
      </c>
      <c r="E162" s="211" t="s">
        <v>3</v>
      </c>
      <c r="F162" s="212" t="s">
        <v>319</v>
      </c>
      <c r="G162" s="15"/>
      <c r="H162" s="213">
        <v>61.840000000000003</v>
      </c>
      <c r="I162" s="214"/>
      <c r="J162" s="15"/>
      <c r="K162" s="15"/>
      <c r="L162" s="210"/>
      <c r="M162" s="215"/>
      <c r="N162" s="216"/>
      <c r="O162" s="216"/>
      <c r="P162" s="216"/>
      <c r="Q162" s="216"/>
      <c r="R162" s="216"/>
      <c r="S162" s="216"/>
      <c r="T162" s="217"/>
      <c r="U162" s="15"/>
      <c r="V162" s="15"/>
      <c r="W162" s="15"/>
      <c r="X162" s="15"/>
      <c r="Y162" s="15"/>
      <c r="Z162" s="15"/>
      <c r="AA162" s="15"/>
      <c r="AB162" s="15"/>
      <c r="AC162" s="15"/>
      <c r="AD162" s="15"/>
      <c r="AE162" s="15"/>
      <c r="AT162" s="211" t="s">
        <v>144</v>
      </c>
      <c r="AU162" s="211" t="s">
        <v>79</v>
      </c>
      <c r="AV162" s="15" t="s">
        <v>85</v>
      </c>
      <c r="AW162" s="15" t="s">
        <v>33</v>
      </c>
      <c r="AX162" s="15" t="s">
        <v>15</v>
      </c>
      <c r="AY162" s="211" t="s">
        <v>129</v>
      </c>
    </row>
    <row r="163" s="2" customFormat="1" ht="16.5" customHeight="1">
      <c r="A163" s="39"/>
      <c r="B163" s="165"/>
      <c r="C163" s="200" t="s">
        <v>269</v>
      </c>
      <c r="D163" s="200" t="s">
        <v>147</v>
      </c>
      <c r="E163" s="201" t="s">
        <v>334</v>
      </c>
      <c r="F163" s="202" t="s">
        <v>335</v>
      </c>
      <c r="G163" s="203" t="s">
        <v>255</v>
      </c>
      <c r="H163" s="204">
        <v>0.02</v>
      </c>
      <c r="I163" s="205"/>
      <c r="J163" s="206">
        <f>ROUND(I163*H163,2)</f>
        <v>0</v>
      </c>
      <c r="K163" s="202" t="s">
        <v>136</v>
      </c>
      <c r="L163" s="207"/>
      <c r="M163" s="208" t="s">
        <v>3</v>
      </c>
      <c r="N163" s="209" t="s">
        <v>43</v>
      </c>
      <c r="O163" s="73"/>
      <c r="P163" s="175">
        <f>O163*H163</f>
        <v>0</v>
      </c>
      <c r="Q163" s="175">
        <v>1</v>
      </c>
      <c r="R163" s="175">
        <f>Q163*H163</f>
        <v>0.02</v>
      </c>
      <c r="S163" s="175">
        <v>0</v>
      </c>
      <c r="T163" s="176">
        <f>S163*H163</f>
        <v>0</v>
      </c>
      <c r="U163" s="39"/>
      <c r="V163" s="39"/>
      <c r="W163" s="39"/>
      <c r="X163" s="39"/>
      <c r="Y163" s="39"/>
      <c r="Z163" s="39"/>
      <c r="AA163" s="39"/>
      <c r="AB163" s="39"/>
      <c r="AC163" s="39"/>
      <c r="AD163" s="39"/>
      <c r="AE163" s="39"/>
      <c r="AR163" s="177" t="s">
        <v>320</v>
      </c>
      <c r="AT163" s="177" t="s">
        <v>147</v>
      </c>
      <c r="AU163" s="177" t="s">
        <v>79</v>
      </c>
      <c r="AY163" s="20" t="s">
        <v>129</v>
      </c>
      <c r="BE163" s="178">
        <f>IF(N163="základní",J163,0)</f>
        <v>0</v>
      </c>
      <c r="BF163" s="178">
        <f>IF(N163="snížená",J163,0)</f>
        <v>0</v>
      </c>
      <c r="BG163" s="178">
        <f>IF(N163="zákl. přenesená",J163,0)</f>
        <v>0</v>
      </c>
      <c r="BH163" s="178">
        <f>IF(N163="sníž. přenesená",J163,0)</f>
        <v>0</v>
      </c>
      <c r="BI163" s="178">
        <f>IF(N163="nulová",J163,0)</f>
        <v>0</v>
      </c>
      <c r="BJ163" s="20" t="s">
        <v>79</v>
      </c>
      <c r="BK163" s="178">
        <f>ROUND(I163*H163,2)</f>
        <v>0</v>
      </c>
      <c r="BL163" s="20" t="s">
        <v>219</v>
      </c>
      <c r="BM163" s="177" t="s">
        <v>993</v>
      </c>
    </row>
    <row r="164" s="14" customFormat="1">
      <c r="A164" s="14"/>
      <c r="B164" s="192"/>
      <c r="C164" s="14"/>
      <c r="D164" s="185" t="s">
        <v>144</v>
      </c>
      <c r="E164" s="14"/>
      <c r="F164" s="194" t="s">
        <v>994</v>
      </c>
      <c r="G164" s="14"/>
      <c r="H164" s="195">
        <v>0.02</v>
      </c>
      <c r="I164" s="196"/>
      <c r="J164" s="14"/>
      <c r="K164" s="14"/>
      <c r="L164" s="192"/>
      <c r="M164" s="197"/>
      <c r="N164" s="198"/>
      <c r="O164" s="198"/>
      <c r="P164" s="198"/>
      <c r="Q164" s="198"/>
      <c r="R164" s="198"/>
      <c r="S164" s="198"/>
      <c r="T164" s="199"/>
      <c r="U164" s="14"/>
      <c r="V164" s="14"/>
      <c r="W164" s="14"/>
      <c r="X164" s="14"/>
      <c r="Y164" s="14"/>
      <c r="Z164" s="14"/>
      <c r="AA164" s="14"/>
      <c r="AB164" s="14"/>
      <c r="AC164" s="14"/>
      <c r="AD164" s="14"/>
      <c r="AE164" s="14"/>
      <c r="AT164" s="193" t="s">
        <v>144</v>
      </c>
      <c r="AU164" s="193" t="s">
        <v>79</v>
      </c>
      <c r="AV164" s="14" t="s">
        <v>79</v>
      </c>
      <c r="AW164" s="14" t="s">
        <v>4</v>
      </c>
      <c r="AX164" s="14" t="s">
        <v>15</v>
      </c>
      <c r="AY164" s="193" t="s">
        <v>129</v>
      </c>
    </row>
    <row r="165" s="2" customFormat="1" ht="24.15" customHeight="1">
      <c r="A165" s="39"/>
      <c r="B165" s="165"/>
      <c r="C165" s="166" t="s">
        <v>274</v>
      </c>
      <c r="D165" s="166" t="s">
        <v>132</v>
      </c>
      <c r="E165" s="167" t="s">
        <v>339</v>
      </c>
      <c r="F165" s="168" t="s">
        <v>340</v>
      </c>
      <c r="G165" s="169" t="s">
        <v>135</v>
      </c>
      <c r="H165" s="170">
        <v>61.840000000000003</v>
      </c>
      <c r="I165" s="171"/>
      <c r="J165" s="172">
        <f>ROUND(I165*H165,2)</f>
        <v>0</v>
      </c>
      <c r="K165" s="168" t="s">
        <v>136</v>
      </c>
      <c r="L165" s="40"/>
      <c r="M165" s="173" t="s">
        <v>3</v>
      </c>
      <c r="N165" s="174" t="s">
        <v>43</v>
      </c>
      <c r="O165" s="73"/>
      <c r="P165" s="175">
        <f>O165*H165</f>
        <v>0</v>
      </c>
      <c r="Q165" s="175">
        <v>0.00088000000000000003</v>
      </c>
      <c r="R165" s="175">
        <f>Q165*H165</f>
        <v>0.054419200000000008</v>
      </c>
      <c r="S165" s="175">
        <v>0</v>
      </c>
      <c r="T165" s="176">
        <f>S165*H165</f>
        <v>0</v>
      </c>
      <c r="U165" s="39"/>
      <c r="V165" s="39"/>
      <c r="W165" s="39"/>
      <c r="X165" s="39"/>
      <c r="Y165" s="39"/>
      <c r="Z165" s="39"/>
      <c r="AA165" s="39"/>
      <c r="AB165" s="39"/>
      <c r="AC165" s="39"/>
      <c r="AD165" s="39"/>
      <c r="AE165" s="39"/>
      <c r="AR165" s="177" t="s">
        <v>219</v>
      </c>
      <c r="AT165" s="177" t="s">
        <v>132</v>
      </c>
      <c r="AU165" s="177" t="s">
        <v>79</v>
      </c>
      <c r="AY165" s="20" t="s">
        <v>129</v>
      </c>
      <c r="BE165" s="178">
        <f>IF(N165="základní",J165,0)</f>
        <v>0</v>
      </c>
      <c r="BF165" s="178">
        <f>IF(N165="snížená",J165,0)</f>
        <v>0</v>
      </c>
      <c r="BG165" s="178">
        <f>IF(N165="zákl. přenesená",J165,0)</f>
        <v>0</v>
      </c>
      <c r="BH165" s="178">
        <f>IF(N165="sníž. přenesená",J165,0)</f>
        <v>0</v>
      </c>
      <c r="BI165" s="178">
        <f>IF(N165="nulová",J165,0)</f>
        <v>0</v>
      </c>
      <c r="BJ165" s="20" t="s">
        <v>79</v>
      </c>
      <c r="BK165" s="178">
        <f>ROUND(I165*H165,2)</f>
        <v>0</v>
      </c>
      <c r="BL165" s="20" t="s">
        <v>219</v>
      </c>
      <c r="BM165" s="177" t="s">
        <v>995</v>
      </c>
    </row>
    <row r="166" s="2" customFormat="1">
      <c r="A166" s="39"/>
      <c r="B166" s="40"/>
      <c r="C166" s="39"/>
      <c r="D166" s="179" t="s">
        <v>138</v>
      </c>
      <c r="E166" s="39"/>
      <c r="F166" s="180" t="s">
        <v>342</v>
      </c>
      <c r="G166" s="39"/>
      <c r="H166" s="39"/>
      <c r="I166" s="181"/>
      <c r="J166" s="39"/>
      <c r="K166" s="39"/>
      <c r="L166" s="40"/>
      <c r="M166" s="182"/>
      <c r="N166" s="183"/>
      <c r="O166" s="73"/>
      <c r="P166" s="73"/>
      <c r="Q166" s="73"/>
      <c r="R166" s="73"/>
      <c r="S166" s="73"/>
      <c r="T166" s="74"/>
      <c r="U166" s="39"/>
      <c r="V166" s="39"/>
      <c r="W166" s="39"/>
      <c r="X166" s="39"/>
      <c r="Y166" s="39"/>
      <c r="Z166" s="39"/>
      <c r="AA166" s="39"/>
      <c r="AB166" s="39"/>
      <c r="AC166" s="39"/>
      <c r="AD166" s="39"/>
      <c r="AE166" s="39"/>
      <c r="AT166" s="20" t="s">
        <v>138</v>
      </c>
      <c r="AU166" s="20" t="s">
        <v>79</v>
      </c>
    </row>
    <row r="167" s="2" customFormat="1" ht="49.05" customHeight="1">
      <c r="A167" s="39"/>
      <c r="B167" s="165"/>
      <c r="C167" s="200" t="s">
        <v>279</v>
      </c>
      <c r="D167" s="200" t="s">
        <v>147</v>
      </c>
      <c r="E167" s="201" t="s">
        <v>344</v>
      </c>
      <c r="F167" s="202" t="s">
        <v>345</v>
      </c>
      <c r="G167" s="203" t="s">
        <v>135</v>
      </c>
      <c r="H167" s="204">
        <v>72.075000000000003</v>
      </c>
      <c r="I167" s="205"/>
      <c r="J167" s="206">
        <f>ROUND(I167*H167,2)</f>
        <v>0</v>
      </c>
      <c r="K167" s="202" t="s">
        <v>136</v>
      </c>
      <c r="L167" s="207"/>
      <c r="M167" s="208" t="s">
        <v>3</v>
      </c>
      <c r="N167" s="209" t="s">
        <v>43</v>
      </c>
      <c r="O167" s="73"/>
      <c r="P167" s="175">
        <f>O167*H167</f>
        <v>0</v>
      </c>
      <c r="Q167" s="175">
        <v>0.0054000000000000003</v>
      </c>
      <c r="R167" s="175">
        <f>Q167*H167</f>
        <v>0.38920500000000002</v>
      </c>
      <c r="S167" s="175">
        <v>0</v>
      </c>
      <c r="T167" s="176">
        <f>S167*H167</f>
        <v>0</v>
      </c>
      <c r="U167" s="39"/>
      <c r="V167" s="39"/>
      <c r="W167" s="39"/>
      <c r="X167" s="39"/>
      <c r="Y167" s="39"/>
      <c r="Z167" s="39"/>
      <c r="AA167" s="39"/>
      <c r="AB167" s="39"/>
      <c r="AC167" s="39"/>
      <c r="AD167" s="39"/>
      <c r="AE167" s="39"/>
      <c r="AR167" s="177" t="s">
        <v>320</v>
      </c>
      <c r="AT167" s="177" t="s">
        <v>147</v>
      </c>
      <c r="AU167" s="177" t="s">
        <v>79</v>
      </c>
      <c r="AY167" s="20" t="s">
        <v>129</v>
      </c>
      <c r="BE167" s="178">
        <f>IF(N167="základní",J167,0)</f>
        <v>0</v>
      </c>
      <c r="BF167" s="178">
        <f>IF(N167="snížená",J167,0)</f>
        <v>0</v>
      </c>
      <c r="BG167" s="178">
        <f>IF(N167="zákl. přenesená",J167,0)</f>
        <v>0</v>
      </c>
      <c r="BH167" s="178">
        <f>IF(N167="sníž. přenesená",J167,0)</f>
        <v>0</v>
      </c>
      <c r="BI167" s="178">
        <f>IF(N167="nulová",J167,0)</f>
        <v>0</v>
      </c>
      <c r="BJ167" s="20" t="s">
        <v>79</v>
      </c>
      <c r="BK167" s="178">
        <f>ROUND(I167*H167,2)</f>
        <v>0</v>
      </c>
      <c r="BL167" s="20" t="s">
        <v>219</v>
      </c>
      <c r="BM167" s="177" t="s">
        <v>996</v>
      </c>
    </row>
    <row r="168" s="14" customFormat="1">
      <c r="A168" s="14"/>
      <c r="B168" s="192"/>
      <c r="C168" s="14"/>
      <c r="D168" s="185" t="s">
        <v>144</v>
      </c>
      <c r="E168" s="14"/>
      <c r="F168" s="194" t="s">
        <v>997</v>
      </c>
      <c r="G168" s="14"/>
      <c r="H168" s="195">
        <v>72.075000000000003</v>
      </c>
      <c r="I168" s="196"/>
      <c r="J168" s="14"/>
      <c r="K168" s="14"/>
      <c r="L168" s="192"/>
      <c r="M168" s="197"/>
      <c r="N168" s="198"/>
      <c r="O168" s="198"/>
      <c r="P168" s="198"/>
      <c r="Q168" s="198"/>
      <c r="R168" s="198"/>
      <c r="S168" s="198"/>
      <c r="T168" s="199"/>
      <c r="U168" s="14"/>
      <c r="V168" s="14"/>
      <c r="W168" s="14"/>
      <c r="X168" s="14"/>
      <c r="Y168" s="14"/>
      <c r="Z168" s="14"/>
      <c r="AA168" s="14"/>
      <c r="AB168" s="14"/>
      <c r="AC168" s="14"/>
      <c r="AD168" s="14"/>
      <c r="AE168" s="14"/>
      <c r="AT168" s="193" t="s">
        <v>144</v>
      </c>
      <c r="AU168" s="193" t="s">
        <v>79</v>
      </c>
      <c r="AV168" s="14" t="s">
        <v>79</v>
      </c>
      <c r="AW168" s="14" t="s">
        <v>4</v>
      </c>
      <c r="AX168" s="14" t="s">
        <v>15</v>
      </c>
      <c r="AY168" s="193" t="s">
        <v>129</v>
      </c>
    </row>
    <row r="169" s="2" customFormat="1" ht="49.05" customHeight="1">
      <c r="A169" s="39"/>
      <c r="B169" s="165"/>
      <c r="C169" s="166" t="s">
        <v>284</v>
      </c>
      <c r="D169" s="166" t="s">
        <v>132</v>
      </c>
      <c r="E169" s="167" t="s">
        <v>349</v>
      </c>
      <c r="F169" s="168" t="s">
        <v>350</v>
      </c>
      <c r="G169" s="169" t="s">
        <v>135</v>
      </c>
      <c r="H169" s="170">
        <v>16.719999999999999</v>
      </c>
      <c r="I169" s="171"/>
      <c r="J169" s="172">
        <f>ROUND(I169*H169,2)</f>
        <v>0</v>
      </c>
      <c r="K169" s="168" t="s">
        <v>136</v>
      </c>
      <c r="L169" s="40"/>
      <c r="M169" s="173" t="s">
        <v>3</v>
      </c>
      <c r="N169" s="174" t="s">
        <v>43</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219</v>
      </c>
      <c r="AT169" s="177" t="s">
        <v>132</v>
      </c>
      <c r="AU169" s="177" t="s">
        <v>79</v>
      </c>
      <c r="AY169" s="20" t="s">
        <v>129</v>
      </c>
      <c r="BE169" s="178">
        <f>IF(N169="základní",J169,0)</f>
        <v>0</v>
      </c>
      <c r="BF169" s="178">
        <f>IF(N169="snížená",J169,0)</f>
        <v>0</v>
      </c>
      <c r="BG169" s="178">
        <f>IF(N169="zákl. přenesená",J169,0)</f>
        <v>0</v>
      </c>
      <c r="BH169" s="178">
        <f>IF(N169="sníž. přenesená",J169,0)</f>
        <v>0</v>
      </c>
      <c r="BI169" s="178">
        <f>IF(N169="nulová",J169,0)</f>
        <v>0</v>
      </c>
      <c r="BJ169" s="20" t="s">
        <v>79</v>
      </c>
      <c r="BK169" s="178">
        <f>ROUND(I169*H169,2)</f>
        <v>0</v>
      </c>
      <c r="BL169" s="20" t="s">
        <v>219</v>
      </c>
      <c r="BM169" s="177" t="s">
        <v>998</v>
      </c>
    </row>
    <row r="170" s="2" customFormat="1">
      <c r="A170" s="39"/>
      <c r="B170" s="40"/>
      <c r="C170" s="39"/>
      <c r="D170" s="179" t="s">
        <v>138</v>
      </c>
      <c r="E170" s="39"/>
      <c r="F170" s="180" t="s">
        <v>352</v>
      </c>
      <c r="G170" s="39"/>
      <c r="H170" s="39"/>
      <c r="I170" s="181"/>
      <c r="J170" s="39"/>
      <c r="K170" s="39"/>
      <c r="L170" s="40"/>
      <c r="M170" s="182"/>
      <c r="N170" s="183"/>
      <c r="O170" s="73"/>
      <c r="P170" s="73"/>
      <c r="Q170" s="73"/>
      <c r="R170" s="73"/>
      <c r="S170" s="73"/>
      <c r="T170" s="74"/>
      <c r="U170" s="39"/>
      <c r="V170" s="39"/>
      <c r="W170" s="39"/>
      <c r="X170" s="39"/>
      <c r="Y170" s="39"/>
      <c r="Z170" s="39"/>
      <c r="AA170" s="39"/>
      <c r="AB170" s="39"/>
      <c r="AC170" s="39"/>
      <c r="AD170" s="39"/>
      <c r="AE170" s="39"/>
      <c r="AT170" s="20" t="s">
        <v>138</v>
      </c>
      <c r="AU170" s="20" t="s">
        <v>79</v>
      </c>
    </row>
    <row r="171" s="13" customFormat="1">
      <c r="A171" s="13"/>
      <c r="B171" s="184"/>
      <c r="C171" s="13"/>
      <c r="D171" s="185" t="s">
        <v>144</v>
      </c>
      <c r="E171" s="186" t="s">
        <v>3</v>
      </c>
      <c r="F171" s="187" t="s">
        <v>353</v>
      </c>
      <c r="G171" s="13"/>
      <c r="H171" s="186" t="s">
        <v>3</v>
      </c>
      <c r="I171" s="188"/>
      <c r="J171" s="13"/>
      <c r="K171" s="13"/>
      <c r="L171" s="184"/>
      <c r="M171" s="189"/>
      <c r="N171" s="190"/>
      <c r="O171" s="190"/>
      <c r="P171" s="190"/>
      <c r="Q171" s="190"/>
      <c r="R171" s="190"/>
      <c r="S171" s="190"/>
      <c r="T171" s="191"/>
      <c r="U171" s="13"/>
      <c r="V171" s="13"/>
      <c r="W171" s="13"/>
      <c r="X171" s="13"/>
      <c r="Y171" s="13"/>
      <c r="Z171" s="13"/>
      <c r="AA171" s="13"/>
      <c r="AB171" s="13"/>
      <c r="AC171" s="13"/>
      <c r="AD171" s="13"/>
      <c r="AE171" s="13"/>
      <c r="AT171" s="186" t="s">
        <v>144</v>
      </c>
      <c r="AU171" s="186" t="s">
        <v>79</v>
      </c>
      <c r="AV171" s="13" t="s">
        <v>15</v>
      </c>
      <c r="AW171" s="13" t="s">
        <v>33</v>
      </c>
      <c r="AX171" s="13" t="s">
        <v>71</v>
      </c>
      <c r="AY171" s="186" t="s">
        <v>129</v>
      </c>
    </row>
    <row r="172" s="14" customFormat="1">
      <c r="A172" s="14"/>
      <c r="B172" s="192"/>
      <c r="C172" s="14"/>
      <c r="D172" s="185" t="s">
        <v>144</v>
      </c>
      <c r="E172" s="193" t="s">
        <v>3</v>
      </c>
      <c r="F172" s="194" t="s">
        <v>999</v>
      </c>
      <c r="G172" s="14"/>
      <c r="H172" s="195">
        <v>5.2800000000000002</v>
      </c>
      <c r="I172" s="196"/>
      <c r="J172" s="14"/>
      <c r="K172" s="14"/>
      <c r="L172" s="192"/>
      <c r="M172" s="197"/>
      <c r="N172" s="198"/>
      <c r="O172" s="198"/>
      <c r="P172" s="198"/>
      <c r="Q172" s="198"/>
      <c r="R172" s="198"/>
      <c r="S172" s="198"/>
      <c r="T172" s="199"/>
      <c r="U172" s="14"/>
      <c r="V172" s="14"/>
      <c r="W172" s="14"/>
      <c r="X172" s="14"/>
      <c r="Y172" s="14"/>
      <c r="Z172" s="14"/>
      <c r="AA172" s="14"/>
      <c r="AB172" s="14"/>
      <c r="AC172" s="14"/>
      <c r="AD172" s="14"/>
      <c r="AE172" s="14"/>
      <c r="AT172" s="193" t="s">
        <v>144</v>
      </c>
      <c r="AU172" s="193" t="s">
        <v>79</v>
      </c>
      <c r="AV172" s="14" t="s">
        <v>79</v>
      </c>
      <c r="AW172" s="14" t="s">
        <v>33</v>
      </c>
      <c r="AX172" s="14" t="s">
        <v>71</v>
      </c>
      <c r="AY172" s="193" t="s">
        <v>129</v>
      </c>
    </row>
    <row r="173" s="13" customFormat="1">
      <c r="A173" s="13"/>
      <c r="B173" s="184"/>
      <c r="C173" s="13"/>
      <c r="D173" s="185" t="s">
        <v>144</v>
      </c>
      <c r="E173" s="186" t="s">
        <v>3</v>
      </c>
      <c r="F173" s="187" t="s">
        <v>355</v>
      </c>
      <c r="G173" s="13"/>
      <c r="H173" s="186" t="s">
        <v>3</v>
      </c>
      <c r="I173" s="188"/>
      <c r="J173" s="13"/>
      <c r="K173" s="13"/>
      <c r="L173" s="184"/>
      <c r="M173" s="189"/>
      <c r="N173" s="190"/>
      <c r="O173" s="190"/>
      <c r="P173" s="190"/>
      <c r="Q173" s="190"/>
      <c r="R173" s="190"/>
      <c r="S173" s="190"/>
      <c r="T173" s="191"/>
      <c r="U173" s="13"/>
      <c r="V173" s="13"/>
      <c r="W173" s="13"/>
      <c r="X173" s="13"/>
      <c r="Y173" s="13"/>
      <c r="Z173" s="13"/>
      <c r="AA173" s="13"/>
      <c r="AB173" s="13"/>
      <c r="AC173" s="13"/>
      <c r="AD173" s="13"/>
      <c r="AE173" s="13"/>
      <c r="AT173" s="186" t="s">
        <v>144</v>
      </c>
      <c r="AU173" s="186" t="s">
        <v>79</v>
      </c>
      <c r="AV173" s="13" t="s">
        <v>15</v>
      </c>
      <c r="AW173" s="13" t="s">
        <v>33</v>
      </c>
      <c r="AX173" s="13" t="s">
        <v>71</v>
      </c>
      <c r="AY173" s="186" t="s">
        <v>129</v>
      </c>
    </row>
    <row r="174" s="14" customFormat="1">
      <c r="A174" s="14"/>
      <c r="B174" s="192"/>
      <c r="C174" s="14"/>
      <c r="D174" s="185" t="s">
        <v>144</v>
      </c>
      <c r="E174" s="193" t="s">
        <v>3</v>
      </c>
      <c r="F174" s="194" t="s">
        <v>1000</v>
      </c>
      <c r="G174" s="14"/>
      <c r="H174" s="195">
        <v>5.5</v>
      </c>
      <c r="I174" s="196"/>
      <c r="J174" s="14"/>
      <c r="K174" s="14"/>
      <c r="L174" s="192"/>
      <c r="M174" s="197"/>
      <c r="N174" s="198"/>
      <c r="O174" s="198"/>
      <c r="P174" s="198"/>
      <c r="Q174" s="198"/>
      <c r="R174" s="198"/>
      <c r="S174" s="198"/>
      <c r="T174" s="199"/>
      <c r="U174" s="14"/>
      <c r="V174" s="14"/>
      <c r="W174" s="14"/>
      <c r="X174" s="14"/>
      <c r="Y174" s="14"/>
      <c r="Z174" s="14"/>
      <c r="AA174" s="14"/>
      <c r="AB174" s="14"/>
      <c r="AC174" s="14"/>
      <c r="AD174" s="14"/>
      <c r="AE174" s="14"/>
      <c r="AT174" s="193" t="s">
        <v>144</v>
      </c>
      <c r="AU174" s="193" t="s">
        <v>79</v>
      </c>
      <c r="AV174" s="14" t="s">
        <v>79</v>
      </c>
      <c r="AW174" s="14" t="s">
        <v>33</v>
      </c>
      <c r="AX174" s="14" t="s">
        <v>71</v>
      </c>
      <c r="AY174" s="193" t="s">
        <v>129</v>
      </c>
    </row>
    <row r="175" s="13" customFormat="1">
      <c r="A175" s="13"/>
      <c r="B175" s="184"/>
      <c r="C175" s="13"/>
      <c r="D175" s="185" t="s">
        <v>144</v>
      </c>
      <c r="E175" s="186" t="s">
        <v>3</v>
      </c>
      <c r="F175" s="187" t="s">
        <v>365</v>
      </c>
      <c r="G175" s="13"/>
      <c r="H175" s="186" t="s">
        <v>3</v>
      </c>
      <c r="I175" s="188"/>
      <c r="J175" s="13"/>
      <c r="K175" s="13"/>
      <c r="L175" s="184"/>
      <c r="M175" s="189"/>
      <c r="N175" s="190"/>
      <c r="O175" s="190"/>
      <c r="P175" s="190"/>
      <c r="Q175" s="190"/>
      <c r="R175" s="190"/>
      <c r="S175" s="190"/>
      <c r="T175" s="191"/>
      <c r="U175" s="13"/>
      <c r="V175" s="13"/>
      <c r="W175" s="13"/>
      <c r="X175" s="13"/>
      <c r="Y175" s="13"/>
      <c r="Z175" s="13"/>
      <c r="AA175" s="13"/>
      <c r="AB175" s="13"/>
      <c r="AC175" s="13"/>
      <c r="AD175" s="13"/>
      <c r="AE175" s="13"/>
      <c r="AT175" s="186" t="s">
        <v>144</v>
      </c>
      <c r="AU175" s="186" t="s">
        <v>79</v>
      </c>
      <c r="AV175" s="13" t="s">
        <v>15</v>
      </c>
      <c r="AW175" s="13" t="s">
        <v>33</v>
      </c>
      <c r="AX175" s="13" t="s">
        <v>71</v>
      </c>
      <c r="AY175" s="186" t="s">
        <v>129</v>
      </c>
    </row>
    <row r="176" s="14" customFormat="1">
      <c r="A176" s="14"/>
      <c r="B176" s="192"/>
      <c r="C176" s="14"/>
      <c r="D176" s="185" t="s">
        <v>144</v>
      </c>
      <c r="E176" s="193" t="s">
        <v>3</v>
      </c>
      <c r="F176" s="194" t="s">
        <v>1001</v>
      </c>
      <c r="G176" s="14"/>
      <c r="H176" s="195">
        <v>5.9400000000000004</v>
      </c>
      <c r="I176" s="196"/>
      <c r="J176" s="14"/>
      <c r="K176" s="14"/>
      <c r="L176" s="192"/>
      <c r="M176" s="197"/>
      <c r="N176" s="198"/>
      <c r="O176" s="198"/>
      <c r="P176" s="198"/>
      <c r="Q176" s="198"/>
      <c r="R176" s="198"/>
      <c r="S176" s="198"/>
      <c r="T176" s="199"/>
      <c r="U176" s="14"/>
      <c r="V176" s="14"/>
      <c r="W176" s="14"/>
      <c r="X176" s="14"/>
      <c r="Y176" s="14"/>
      <c r="Z176" s="14"/>
      <c r="AA176" s="14"/>
      <c r="AB176" s="14"/>
      <c r="AC176" s="14"/>
      <c r="AD176" s="14"/>
      <c r="AE176" s="14"/>
      <c r="AT176" s="193" t="s">
        <v>144</v>
      </c>
      <c r="AU176" s="193" t="s">
        <v>79</v>
      </c>
      <c r="AV176" s="14" t="s">
        <v>79</v>
      </c>
      <c r="AW176" s="14" t="s">
        <v>33</v>
      </c>
      <c r="AX176" s="14" t="s">
        <v>71</v>
      </c>
      <c r="AY176" s="193" t="s">
        <v>129</v>
      </c>
    </row>
    <row r="177" s="15" customFormat="1">
      <c r="A177" s="15"/>
      <c r="B177" s="210"/>
      <c r="C177" s="15"/>
      <c r="D177" s="185" t="s">
        <v>144</v>
      </c>
      <c r="E177" s="211" t="s">
        <v>3</v>
      </c>
      <c r="F177" s="212" t="s">
        <v>319</v>
      </c>
      <c r="G177" s="15"/>
      <c r="H177" s="213">
        <v>16.719999999999999</v>
      </c>
      <c r="I177" s="214"/>
      <c r="J177" s="15"/>
      <c r="K177" s="15"/>
      <c r="L177" s="210"/>
      <c r="M177" s="215"/>
      <c r="N177" s="216"/>
      <c r="O177" s="216"/>
      <c r="P177" s="216"/>
      <c r="Q177" s="216"/>
      <c r="R177" s="216"/>
      <c r="S177" s="216"/>
      <c r="T177" s="217"/>
      <c r="U177" s="15"/>
      <c r="V177" s="15"/>
      <c r="W177" s="15"/>
      <c r="X177" s="15"/>
      <c r="Y177" s="15"/>
      <c r="Z177" s="15"/>
      <c r="AA177" s="15"/>
      <c r="AB177" s="15"/>
      <c r="AC177" s="15"/>
      <c r="AD177" s="15"/>
      <c r="AE177" s="15"/>
      <c r="AT177" s="211" t="s">
        <v>144</v>
      </c>
      <c r="AU177" s="211" t="s">
        <v>79</v>
      </c>
      <c r="AV177" s="15" t="s">
        <v>85</v>
      </c>
      <c r="AW177" s="15" t="s">
        <v>33</v>
      </c>
      <c r="AX177" s="15" t="s">
        <v>15</v>
      </c>
      <c r="AY177" s="211" t="s">
        <v>129</v>
      </c>
    </row>
    <row r="178" s="2" customFormat="1" ht="66.75" customHeight="1">
      <c r="A178" s="39"/>
      <c r="B178" s="165"/>
      <c r="C178" s="166" t="s">
        <v>291</v>
      </c>
      <c r="D178" s="166" t="s">
        <v>132</v>
      </c>
      <c r="E178" s="167" t="s">
        <v>368</v>
      </c>
      <c r="F178" s="168" t="s">
        <v>369</v>
      </c>
      <c r="G178" s="169" t="s">
        <v>217</v>
      </c>
      <c r="H178" s="170">
        <v>8</v>
      </c>
      <c r="I178" s="171"/>
      <c r="J178" s="172">
        <f>ROUND(I178*H178,2)</f>
        <v>0</v>
      </c>
      <c r="K178" s="168" t="s">
        <v>136</v>
      </c>
      <c r="L178" s="40"/>
      <c r="M178" s="173" t="s">
        <v>3</v>
      </c>
      <c r="N178" s="174" t="s">
        <v>43</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219</v>
      </c>
      <c r="AT178" s="177" t="s">
        <v>132</v>
      </c>
      <c r="AU178" s="177" t="s">
        <v>79</v>
      </c>
      <c r="AY178" s="20" t="s">
        <v>129</v>
      </c>
      <c r="BE178" s="178">
        <f>IF(N178="základní",J178,0)</f>
        <v>0</v>
      </c>
      <c r="BF178" s="178">
        <f>IF(N178="snížená",J178,0)</f>
        <v>0</v>
      </c>
      <c r="BG178" s="178">
        <f>IF(N178="zákl. přenesená",J178,0)</f>
        <v>0</v>
      </c>
      <c r="BH178" s="178">
        <f>IF(N178="sníž. přenesená",J178,0)</f>
        <v>0</v>
      </c>
      <c r="BI178" s="178">
        <f>IF(N178="nulová",J178,0)</f>
        <v>0</v>
      </c>
      <c r="BJ178" s="20" t="s">
        <v>79</v>
      </c>
      <c r="BK178" s="178">
        <f>ROUND(I178*H178,2)</f>
        <v>0</v>
      </c>
      <c r="BL178" s="20" t="s">
        <v>219</v>
      </c>
      <c r="BM178" s="177" t="s">
        <v>1002</v>
      </c>
    </row>
    <row r="179" s="2" customFormat="1">
      <c r="A179" s="39"/>
      <c r="B179" s="40"/>
      <c r="C179" s="39"/>
      <c r="D179" s="179" t="s">
        <v>138</v>
      </c>
      <c r="E179" s="39"/>
      <c r="F179" s="180" t="s">
        <v>371</v>
      </c>
      <c r="G179" s="39"/>
      <c r="H179" s="39"/>
      <c r="I179" s="181"/>
      <c r="J179" s="39"/>
      <c r="K179" s="39"/>
      <c r="L179" s="40"/>
      <c r="M179" s="182"/>
      <c r="N179" s="183"/>
      <c r="O179" s="73"/>
      <c r="P179" s="73"/>
      <c r="Q179" s="73"/>
      <c r="R179" s="73"/>
      <c r="S179" s="73"/>
      <c r="T179" s="74"/>
      <c r="U179" s="39"/>
      <c r="V179" s="39"/>
      <c r="W179" s="39"/>
      <c r="X179" s="39"/>
      <c r="Y179" s="39"/>
      <c r="Z179" s="39"/>
      <c r="AA179" s="39"/>
      <c r="AB179" s="39"/>
      <c r="AC179" s="39"/>
      <c r="AD179" s="39"/>
      <c r="AE179" s="39"/>
      <c r="AT179" s="20" t="s">
        <v>138</v>
      </c>
      <c r="AU179" s="20" t="s">
        <v>79</v>
      </c>
    </row>
    <row r="180" s="2" customFormat="1" ht="21.75" customHeight="1">
      <c r="A180" s="39"/>
      <c r="B180" s="165"/>
      <c r="C180" s="200" t="s">
        <v>300</v>
      </c>
      <c r="D180" s="200" t="s">
        <v>147</v>
      </c>
      <c r="E180" s="201" t="s">
        <v>373</v>
      </c>
      <c r="F180" s="202" t="s">
        <v>374</v>
      </c>
      <c r="G180" s="203" t="s">
        <v>217</v>
      </c>
      <c r="H180" s="204">
        <v>8</v>
      </c>
      <c r="I180" s="205"/>
      <c r="J180" s="206">
        <f>ROUND(I180*H180,2)</f>
        <v>0</v>
      </c>
      <c r="K180" s="202" t="s">
        <v>3</v>
      </c>
      <c r="L180" s="207"/>
      <c r="M180" s="208" t="s">
        <v>3</v>
      </c>
      <c r="N180" s="209" t="s">
        <v>43</v>
      </c>
      <c r="O180" s="73"/>
      <c r="P180" s="175">
        <f>O180*H180</f>
        <v>0</v>
      </c>
      <c r="Q180" s="175">
        <v>0.00020000000000000001</v>
      </c>
      <c r="R180" s="175">
        <f>Q180*H180</f>
        <v>0.0016000000000000001</v>
      </c>
      <c r="S180" s="175">
        <v>0</v>
      </c>
      <c r="T180" s="176">
        <f>S180*H180</f>
        <v>0</v>
      </c>
      <c r="U180" s="39"/>
      <c r="V180" s="39"/>
      <c r="W180" s="39"/>
      <c r="X180" s="39"/>
      <c r="Y180" s="39"/>
      <c r="Z180" s="39"/>
      <c r="AA180" s="39"/>
      <c r="AB180" s="39"/>
      <c r="AC180" s="39"/>
      <c r="AD180" s="39"/>
      <c r="AE180" s="39"/>
      <c r="AR180" s="177" t="s">
        <v>320</v>
      </c>
      <c r="AT180" s="177" t="s">
        <v>147</v>
      </c>
      <c r="AU180" s="177" t="s">
        <v>79</v>
      </c>
      <c r="AY180" s="20" t="s">
        <v>129</v>
      </c>
      <c r="BE180" s="178">
        <f>IF(N180="základní",J180,0)</f>
        <v>0</v>
      </c>
      <c r="BF180" s="178">
        <f>IF(N180="snížená",J180,0)</f>
        <v>0</v>
      </c>
      <c r="BG180" s="178">
        <f>IF(N180="zákl. přenesená",J180,0)</f>
        <v>0</v>
      </c>
      <c r="BH180" s="178">
        <f>IF(N180="sníž. přenesená",J180,0)</f>
        <v>0</v>
      </c>
      <c r="BI180" s="178">
        <f>IF(N180="nulová",J180,0)</f>
        <v>0</v>
      </c>
      <c r="BJ180" s="20" t="s">
        <v>79</v>
      </c>
      <c r="BK180" s="178">
        <f>ROUND(I180*H180,2)</f>
        <v>0</v>
      </c>
      <c r="BL180" s="20" t="s">
        <v>219</v>
      </c>
      <c r="BM180" s="177" t="s">
        <v>1003</v>
      </c>
    </row>
    <row r="181" s="2" customFormat="1" ht="66.75" customHeight="1">
      <c r="A181" s="39"/>
      <c r="B181" s="165"/>
      <c r="C181" s="166" t="s">
        <v>320</v>
      </c>
      <c r="D181" s="166" t="s">
        <v>132</v>
      </c>
      <c r="E181" s="167" t="s">
        <v>1004</v>
      </c>
      <c r="F181" s="168" t="s">
        <v>1005</v>
      </c>
      <c r="G181" s="169" t="s">
        <v>135</v>
      </c>
      <c r="H181" s="170">
        <v>43.287999999999997</v>
      </c>
      <c r="I181" s="171"/>
      <c r="J181" s="172">
        <f>ROUND(I181*H181,2)</f>
        <v>0</v>
      </c>
      <c r="K181" s="168" t="s">
        <v>136</v>
      </c>
      <c r="L181" s="40"/>
      <c r="M181" s="173" t="s">
        <v>3</v>
      </c>
      <c r="N181" s="174" t="s">
        <v>43</v>
      </c>
      <c r="O181" s="73"/>
      <c r="P181" s="175">
        <f>O181*H181</f>
        <v>0</v>
      </c>
      <c r="Q181" s="175">
        <v>0.00023000000000000001</v>
      </c>
      <c r="R181" s="175">
        <f>Q181*H181</f>
        <v>0.0099562399999999999</v>
      </c>
      <c r="S181" s="175">
        <v>0</v>
      </c>
      <c r="T181" s="176">
        <f>S181*H181</f>
        <v>0</v>
      </c>
      <c r="U181" s="39"/>
      <c r="V181" s="39"/>
      <c r="W181" s="39"/>
      <c r="X181" s="39"/>
      <c r="Y181" s="39"/>
      <c r="Z181" s="39"/>
      <c r="AA181" s="39"/>
      <c r="AB181" s="39"/>
      <c r="AC181" s="39"/>
      <c r="AD181" s="39"/>
      <c r="AE181" s="39"/>
      <c r="AR181" s="177" t="s">
        <v>219</v>
      </c>
      <c r="AT181" s="177" t="s">
        <v>132</v>
      </c>
      <c r="AU181" s="177" t="s">
        <v>79</v>
      </c>
      <c r="AY181" s="20" t="s">
        <v>129</v>
      </c>
      <c r="BE181" s="178">
        <f>IF(N181="základní",J181,0)</f>
        <v>0</v>
      </c>
      <c r="BF181" s="178">
        <f>IF(N181="snížená",J181,0)</f>
        <v>0</v>
      </c>
      <c r="BG181" s="178">
        <f>IF(N181="zákl. přenesená",J181,0)</f>
        <v>0</v>
      </c>
      <c r="BH181" s="178">
        <f>IF(N181="sníž. přenesená",J181,0)</f>
        <v>0</v>
      </c>
      <c r="BI181" s="178">
        <f>IF(N181="nulová",J181,0)</f>
        <v>0</v>
      </c>
      <c r="BJ181" s="20" t="s">
        <v>79</v>
      </c>
      <c r="BK181" s="178">
        <f>ROUND(I181*H181,2)</f>
        <v>0</v>
      </c>
      <c r="BL181" s="20" t="s">
        <v>219</v>
      </c>
      <c r="BM181" s="177" t="s">
        <v>1006</v>
      </c>
    </row>
    <row r="182" s="2" customFormat="1">
      <c r="A182" s="39"/>
      <c r="B182" s="40"/>
      <c r="C182" s="39"/>
      <c r="D182" s="179" t="s">
        <v>138</v>
      </c>
      <c r="E182" s="39"/>
      <c r="F182" s="180" t="s">
        <v>1007</v>
      </c>
      <c r="G182" s="39"/>
      <c r="H182" s="39"/>
      <c r="I182" s="181"/>
      <c r="J182" s="39"/>
      <c r="K182" s="39"/>
      <c r="L182" s="40"/>
      <c r="M182" s="182"/>
      <c r="N182" s="183"/>
      <c r="O182" s="73"/>
      <c r="P182" s="73"/>
      <c r="Q182" s="73"/>
      <c r="R182" s="73"/>
      <c r="S182" s="73"/>
      <c r="T182" s="74"/>
      <c r="U182" s="39"/>
      <c r="V182" s="39"/>
      <c r="W182" s="39"/>
      <c r="X182" s="39"/>
      <c r="Y182" s="39"/>
      <c r="Z182" s="39"/>
      <c r="AA182" s="39"/>
      <c r="AB182" s="39"/>
      <c r="AC182" s="39"/>
      <c r="AD182" s="39"/>
      <c r="AE182" s="39"/>
      <c r="AT182" s="20" t="s">
        <v>138</v>
      </c>
      <c r="AU182" s="20" t="s">
        <v>79</v>
      </c>
    </row>
    <row r="183" s="13" customFormat="1">
      <c r="A183" s="13"/>
      <c r="B183" s="184"/>
      <c r="C183" s="13"/>
      <c r="D183" s="185" t="s">
        <v>144</v>
      </c>
      <c r="E183" s="186" t="s">
        <v>3</v>
      </c>
      <c r="F183" s="187" t="s">
        <v>381</v>
      </c>
      <c r="G183" s="13"/>
      <c r="H183" s="186" t="s">
        <v>3</v>
      </c>
      <c r="I183" s="188"/>
      <c r="J183" s="13"/>
      <c r="K183" s="13"/>
      <c r="L183" s="184"/>
      <c r="M183" s="189"/>
      <c r="N183" s="190"/>
      <c r="O183" s="190"/>
      <c r="P183" s="190"/>
      <c r="Q183" s="190"/>
      <c r="R183" s="190"/>
      <c r="S183" s="190"/>
      <c r="T183" s="191"/>
      <c r="U183" s="13"/>
      <c r="V183" s="13"/>
      <c r="W183" s="13"/>
      <c r="X183" s="13"/>
      <c r="Y183" s="13"/>
      <c r="Z183" s="13"/>
      <c r="AA183" s="13"/>
      <c r="AB183" s="13"/>
      <c r="AC183" s="13"/>
      <c r="AD183" s="13"/>
      <c r="AE183" s="13"/>
      <c r="AT183" s="186" t="s">
        <v>144</v>
      </c>
      <c r="AU183" s="186" t="s">
        <v>79</v>
      </c>
      <c r="AV183" s="13" t="s">
        <v>15</v>
      </c>
      <c r="AW183" s="13" t="s">
        <v>33</v>
      </c>
      <c r="AX183" s="13" t="s">
        <v>71</v>
      </c>
      <c r="AY183" s="186" t="s">
        <v>129</v>
      </c>
    </row>
    <row r="184" s="13" customFormat="1">
      <c r="A184" s="13"/>
      <c r="B184" s="184"/>
      <c r="C184" s="13"/>
      <c r="D184" s="185" t="s">
        <v>144</v>
      </c>
      <c r="E184" s="186" t="s">
        <v>3</v>
      </c>
      <c r="F184" s="187" t="s">
        <v>990</v>
      </c>
      <c r="G184" s="13"/>
      <c r="H184" s="186" t="s">
        <v>3</v>
      </c>
      <c r="I184" s="188"/>
      <c r="J184" s="13"/>
      <c r="K184" s="13"/>
      <c r="L184" s="184"/>
      <c r="M184" s="189"/>
      <c r="N184" s="190"/>
      <c r="O184" s="190"/>
      <c r="P184" s="190"/>
      <c r="Q184" s="190"/>
      <c r="R184" s="190"/>
      <c r="S184" s="190"/>
      <c r="T184" s="191"/>
      <c r="U184" s="13"/>
      <c r="V184" s="13"/>
      <c r="W184" s="13"/>
      <c r="X184" s="13"/>
      <c r="Y184" s="13"/>
      <c r="Z184" s="13"/>
      <c r="AA184" s="13"/>
      <c r="AB184" s="13"/>
      <c r="AC184" s="13"/>
      <c r="AD184" s="13"/>
      <c r="AE184" s="13"/>
      <c r="AT184" s="186" t="s">
        <v>144</v>
      </c>
      <c r="AU184" s="186" t="s">
        <v>79</v>
      </c>
      <c r="AV184" s="13" t="s">
        <v>15</v>
      </c>
      <c r="AW184" s="13" t="s">
        <v>33</v>
      </c>
      <c r="AX184" s="13" t="s">
        <v>71</v>
      </c>
      <c r="AY184" s="186" t="s">
        <v>129</v>
      </c>
    </row>
    <row r="185" s="14" customFormat="1">
      <c r="A185" s="14"/>
      <c r="B185" s="192"/>
      <c r="C185" s="14"/>
      <c r="D185" s="185" t="s">
        <v>144</v>
      </c>
      <c r="E185" s="193" t="s">
        <v>3</v>
      </c>
      <c r="F185" s="194" t="s">
        <v>1008</v>
      </c>
      <c r="G185" s="14"/>
      <c r="H185" s="195">
        <v>36.399999999999999</v>
      </c>
      <c r="I185" s="196"/>
      <c r="J185" s="14"/>
      <c r="K185" s="14"/>
      <c r="L185" s="192"/>
      <c r="M185" s="197"/>
      <c r="N185" s="198"/>
      <c r="O185" s="198"/>
      <c r="P185" s="198"/>
      <c r="Q185" s="198"/>
      <c r="R185" s="198"/>
      <c r="S185" s="198"/>
      <c r="T185" s="199"/>
      <c r="U185" s="14"/>
      <c r="V185" s="14"/>
      <c r="W185" s="14"/>
      <c r="X185" s="14"/>
      <c r="Y185" s="14"/>
      <c r="Z185" s="14"/>
      <c r="AA185" s="14"/>
      <c r="AB185" s="14"/>
      <c r="AC185" s="14"/>
      <c r="AD185" s="14"/>
      <c r="AE185" s="14"/>
      <c r="AT185" s="193" t="s">
        <v>144</v>
      </c>
      <c r="AU185" s="193" t="s">
        <v>79</v>
      </c>
      <c r="AV185" s="14" t="s">
        <v>79</v>
      </c>
      <c r="AW185" s="14" t="s">
        <v>33</v>
      </c>
      <c r="AX185" s="14" t="s">
        <v>71</v>
      </c>
      <c r="AY185" s="193" t="s">
        <v>129</v>
      </c>
    </row>
    <row r="186" s="13" customFormat="1">
      <c r="A186" s="13"/>
      <c r="B186" s="184"/>
      <c r="C186" s="13"/>
      <c r="D186" s="185" t="s">
        <v>144</v>
      </c>
      <c r="E186" s="186" t="s">
        <v>3</v>
      </c>
      <c r="F186" s="187" t="s">
        <v>157</v>
      </c>
      <c r="G186" s="13"/>
      <c r="H186" s="186" t="s">
        <v>3</v>
      </c>
      <c r="I186" s="188"/>
      <c r="J186" s="13"/>
      <c r="K186" s="13"/>
      <c r="L186" s="184"/>
      <c r="M186" s="189"/>
      <c r="N186" s="190"/>
      <c r="O186" s="190"/>
      <c r="P186" s="190"/>
      <c r="Q186" s="190"/>
      <c r="R186" s="190"/>
      <c r="S186" s="190"/>
      <c r="T186" s="191"/>
      <c r="U186" s="13"/>
      <c r="V186" s="13"/>
      <c r="W186" s="13"/>
      <c r="X186" s="13"/>
      <c r="Y186" s="13"/>
      <c r="Z186" s="13"/>
      <c r="AA186" s="13"/>
      <c r="AB186" s="13"/>
      <c r="AC186" s="13"/>
      <c r="AD186" s="13"/>
      <c r="AE186" s="13"/>
      <c r="AT186" s="186" t="s">
        <v>144</v>
      </c>
      <c r="AU186" s="186" t="s">
        <v>79</v>
      </c>
      <c r="AV186" s="13" t="s">
        <v>15</v>
      </c>
      <c r="AW186" s="13" t="s">
        <v>33</v>
      </c>
      <c r="AX186" s="13" t="s">
        <v>71</v>
      </c>
      <c r="AY186" s="186" t="s">
        <v>129</v>
      </c>
    </row>
    <row r="187" s="14" customFormat="1">
      <c r="A187" s="14"/>
      <c r="B187" s="192"/>
      <c r="C187" s="14"/>
      <c r="D187" s="185" t="s">
        <v>144</v>
      </c>
      <c r="E187" s="193" t="s">
        <v>3</v>
      </c>
      <c r="F187" s="194" t="s">
        <v>1009</v>
      </c>
      <c r="G187" s="14"/>
      <c r="H187" s="195">
        <v>6.8879999999999999</v>
      </c>
      <c r="I187" s="196"/>
      <c r="J187" s="14"/>
      <c r="K187" s="14"/>
      <c r="L187" s="192"/>
      <c r="M187" s="197"/>
      <c r="N187" s="198"/>
      <c r="O187" s="198"/>
      <c r="P187" s="198"/>
      <c r="Q187" s="198"/>
      <c r="R187" s="198"/>
      <c r="S187" s="198"/>
      <c r="T187" s="199"/>
      <c r="U187" s="14"/>
      <c r="V187" s="14"/>
      <c r="W187" s="14"/>
      <c r="X187" s="14"/>
      <c r="Y187" s="14"/>
      <c r="Z187" s="14"/>
      <c r="AA187" s="14"/>
      <c r="AB187" s="14"/>
      <c r="AC187" s="14"/>
      <c r="AD187" s="14"/>
      <c r="AE187" s="14"/>
      <c r="AT187" s="193" t="s">
        <v>144</v>
      </c>
      <c r="AU187" s="193" t="s">
        <v>79</v>
      </c>
      <c r="AV187" s="14" t="s">
        <v>79</v>
      </c>
      <c r="AW187" s="14" t="s">
        <v>33</v>
      </c>
      <c r="AX187" s="14" t="s">
        <v>71</v>
      </c>
      <c r="AY187" s="193" t="s">
        <v>129</v>
      </c>
    </row>
    <row r="188" s="15" customFormat="1">
      <c r="A188" s="15"/>
      <c r="B188" s="210"/>
      <c r="C188" s="15"/>
      <c r="D188" s="185" t="s">
        <v>144</v>
      </c>
      <c r="E188" s="211" t="s">
        <v>3</v>
      </c>
      <c r="F188" s="212" t="s">
        <v>319</v>
      </c>
      <c r="G188" s="15"/>
      <c r="H188" s="213">
        <v>43.287999999999997</v>
      </c>
      <c r="I188" s="214"/>
      <c r="J188" s="15"/>
      <c r="K188" s="15"/>
      <c r="L188" s="210"/>
      <c r="M188" s="215"/>
      <c r="N188" s="216"/>
      <c r="O188" s="216"/>
      <c r="P188" s="216"/>
      <c r="Q188" s="216"/>
      <c r="R188" s="216"/>
      <c r="S188" s="216"/>
      <c r="T188" s="217"/>
      <c r="U188" s="15"/>
      <c r="V188" s="15"/>
      <c r="W188" s="15"/>
      <c r="X188" s="15"/>
      <c r="Y188" s="15"/>
      <c r="Z188" s="15"/>
      <c r="AA188" s="15"/>
      <c r="AB188" s="15"/>
      <c r="AC188" s="15"/>
      <c r="AD188" s="15"/>
      <c r="AE188" s="15"/>
      <c r="AT188" s="211" t="s">
        <v>144</v>
      </c>
      <c r="AU188" s="211" t="s">
        <v>79</v>
      </c>
      <c r="AV188" s="15" t="s">
        <v>85</v>
      </c>
      <c r="AW188" s="15" t="s">
        <v>33</v>
      </c>
      <c r="AX188" s="15" t="s">
        <v>15</v>
      </c>
      <c r="AY188" s="211" t="s">
        <v>129</v>
      </c>
    </row>
    <row r="189" s="2" customFormat="1" ht="66.75" customHeight="1">
      <c r="A189" s="39"/>
      <c r="B189" s="165"/>
      <c r="C189" s="166" t="s">
        <v>324</v>
      </c>
      <c r="D189" s="166" t="s">
        <v>132</v>
      </c>
      <c r="E189" s="167" t="s">
        <v>1010</v>
      </c>
      <c r="F189" s="168" t="s">
        <v>1011</v>
      </c>
      <c r="G189" s="169" t="s">
        <v>135</v>
      </c>
      <c r="H189" s="170">
        <v>9.2759999999999998</v>
      </c>
      <c r="I189" s="171"/>
      <c r="J189" s="172">
        <f>ROUND(I189*H189,2)</f>
        <v>0</v>
      </c>
      <c r="K189" s="168" t="s">
        <v>136</v>
      </c>
      <c r="L189" s="40"/>
      <c r="M189" s="173" t="s">
        <v>3</v>
      </c>
      <c r="N189" s="174" t="s">
        <v>43</v>
      </c>
      <c r="O189" s="73"/>
      <c r="P189" s="175">
        <f>O189*H189</f>
        <v>0</v>
      </c>
      <c r="Q189" s="175">
        <v>0.00036999999999999999</v>
      </c>
      <c r="R189" s="175">
        <f>Q189*H189</f>
        <v>0.0034321199999999999</v>
      </c>
      <c r="S189" s="175">
        <v>0</v>
      </c>
      <c r="T189" s="176">
        <f>S189*H189</f>
        <v>0</v>
      </c>
      <c r="U189" s="39"/>
      <c r="V189" s="39"/>
      <c r="W189" s="39"/>
      <c r="X189" s="39"/>
      <c r="Y189" s="39"/>
      <c r="Z189" s="39"/>
      <c r="AA189" s="39"/>
      <c r="AB189" s="39"/>
      <c r="AC189" s="39"/>
      <c r="AD189" s="39"/>
      <c r="AE189" s="39"/>
      <c r="AR189" s="177" t="s">
        <v>219</v>
      </c>
      <c r="AT189" s="177" t="s">
        <v>132</v>
      </c>
      <c r="AU189" s="177" t="s">
        <v>79</v>
      </c>
      <c r="AY189" s="20" t="s">
        <v>129</v>
      </c>
      <c r="BE189" s="178">
        <f>IF(N189="základní",J189,0)</f>
        <v>0</v>
      </c>
      <c r="BF189" s="178">
        <f>IF(N189="snížená",J189,0)</f>
        <v>0</v>
      </c>
      <c r="BG189" s="178">
        <f>IF(N189="zákl. přenesená",J189,0)</f>
        <v>0</v>
      </c>
      <c r="BH189" s="178">
        <f>IF(N189="sníž. přenesená",J189,0)</f>
        <v>0</v>
      </c>
      <c r="BI189" s="178">
        <f>IF(N189="nulová",J189,0)</f>
        <v>0</v>
      </c>
      <c r="BJ189" s="20" t="s">
        <v>79</v>
      </c>
      <c r="BK189" s="178">
        <f>ROUND(I189*H189,2)</f>
        <v>0</v>
      </c>
      <c r="BL189" s="20" t="s">
        <v>219</v>
      </c>
      <c r="BM189" s="177" t="s">
        <v>1012</v>
      </c>
    </row>
    <row r="190" s="2" customFormat="1">
      <c r="A190" s="39"/>
      <c r="B190" s="40"/>
      <c r="C190" s="39"/>
      <c r="D190" s="179" t="s">
        <v>138</v>
      </c>
      <c r="E190" s="39"/>
      <c r="F190" s="180" t="s">
        <v>1013</v>
      </c>
      <c r="G190" s="39"/>
      <c r="H190" s="39"/>
      <c r="I190" s="181"/>
      <c r="J190" s="39"/>
      <c r="K190" s="39"/>
      <c r="L190" s="40"/>
      <c r="M190" s="182"/>
      <c r="N190" s="183"/>
      <c r="O190" s="73"/>
      <c r="P190" s="73"/>
      <c r="Q190" s="73"/>
      <c r="R190" s="73"/>
      <c r="S190" s="73"/>
      <c r="T190" s="74"/>
      <c r="U190" s="39"/>
      <c r="V190" s="39"/>
      <c r="W190" s="39"/>
      <c r="X190" s="39"/>
      <c r="Y190" s="39"/>
      <c r="Z190" s="39"/>
      <c r="AA190" s="39"/>
      <c r="AB190" s="39"/>
      <c r="AC190" s="39"/>
      <c r="AD190" s="39"/>
      <c r="AE190" s="39"/>
      <c r="AT190" s="20" t="s">
        <v>138</v>
      </c>
      <c r="AU190" s="20" t="s">
        <v>79</v>
      </c>
    </row>
    <row r="191" s="13" customFormat="1">
      <c r="A191" s="13"/>
      <c r="B191" s="184"/>
      <c r="C191" s="13"/>
      <c r="D191" s="185" t="s">
        <v>144</v>
      </c>
      <c r="E191" s="186" t="s">
        <v>3</v>
      </c>
      <c r="F191" s="187" t="s">
        <v>393</v>
      </c>
      <c r="G191" s="13"/>
      <c r="H191" s="186" t="s">
        <v>3</v>
      </c>
      <c r="I191" s="188"/>
      <c r="J191" s="13"/>
      <c r="K191" s="13"/>
      <c r="L191" s="184"/>
      <c r="M191" s="189"/>
      <c r="N191" s="190"/>
      <c r="O191" s="190"/>
      <c r="P191" s="190"/>
      <c r="Q191" s="190"/>
      <c r="R191" s="190"/>
      <c r="S191" s="190"/>
      <c r="T191" s="191"/>
      <c r="U191" s="13"/>
      <c r="V191" s="13"/>
      <c r="W191" s="13"/>
      <c r="X191" s="13"/>
      <c r="Y191" s="13"/>
      <c r="Z191" s="13"/>
      <c r="AA191" s="13"/>
      <c r="AB191" s="13"/>
      <c r="AC191" s="13"/>
      <c r="AD191" s="13"/>
      <c r="AE191" s="13"/>
      <c r="AT191" s="186" t="s">
        <v>144</v>
      </c>
      <c r="AU191" s="186" t="s">
        <v>79</v>
      </c>
      <c r="AV191" s="13" t="s">
        <v>15</v>
      </c>
      <c r="AW191" s="13" t="s">
        <v>33</v>
      </c>
      <c r="AX191" s="13" t="s">
        <v>71</v>
      </c>
      <c r="AY191" s="186" t="s">
        <v>129</v>
      </c>
    </row>
    <row r="192" s="13" customFormat="1">
      <c r="A192" s="13"/>
      <c r="B192" s="184"/>
      <c r="C192" s="13"/>
      <c r="D192" s="185" t="s">
        <v>144</v>
      </c>
      <c r="E192" s="186" t="s">
        <v>3</v>
      </c>
      <c r="F192" s="187" t="s">
        <v>990</v>
      </c>
      <c r="G192" s="13"/>
      <c r="H192" s="186" t="s">
        <v>3</v>
      </c>
      <c r="I192" s="188"/>
      <c r="J192" s="13"/>
      <c r="K192" s="13"/>
      <c r="L192" s="184"/>
      <c r="M192" s="189"/>
      <c r="N192" s="190"/>
      <c r="O192" s="190"/>
      <c r="P192" s="190"/>
      <c r="Q192" s="190"/>
      <c r="R192" s="190"/>
      <c r="S192" s="190"/>
      <c r="T192" s="191"/>
      <c r="U192" s="13"/>
      <c r="V192" s="13"/>
      <c r="W192" s="13"/>
      <c r="X192" s="13"/>
      <c r="Y192" s="13"/>
      <c r="Z192" s="13"/>
      <c r="AA192" s="13"/>
      <c r="AB192" s="13"/>
      <c r="AC192" s="13"/>
      <c r="AD192" s="13"/>
      <c r="AE192" s="13"/>
      <c r="AT192" s="186" t="s">
        <v>144</v>
      </c>
      <c r="AU192" s="186" t="s">
        <v>79</v>
      </c>
      <c r="AV192" s="13" t="s">
        <v>15</v>
      </c>
      <c r="AW192" s="13" t="s">
        <v>33</v>
      </c>
      <c r="AX192" s="13" t="s">
        <v>71</v>
      </c>
      <c r="AY192" s="186" t="s">
        <v>129</v>
      </c>
    </row>
    <row r="193" s="14" customFormat="1">
      <c r="A193" s="14"/>
      <c r="B193" s="192"/>
      <c r="C193" s="14"/>
      <c r="D193" s="185" t="s">
        <v>144</v>
      </c>
      <c r="E193" s="193" t="s">
        <v>3</v>
      </c>
      <c r="F193" s="194" t="s">
        <v>1014</v>
      </c>
      <c r="G193" s="14"/>
      <c r="H193" s="195">
        <v>7.7999999999999998</v>
      </c>
      <c r="I193" s="196"/>
      <c r="J193" s="14"/>
      <c r="K193" s="14"/>
      <c r="L193" s="192"/>
      <c r="M193" s="197"/>
      <c r="N193" s="198"/>
      <c r="O193" s="198"/>
      <c r="P193" s="198"/>
      <c r="Q193" s="198"/>
      <c r="R193" s="198"/>
      <c r="S193" s="198"/>
      <c r="T193" s="199"/>
      <c r="U193" s="14"/>
      <c r="V193" s="14"/>
      <c r="W193" s="14"/>
      <c r="X193" s="14"/>
      <c r="Y193" s="14"/>
      <c r="Z193" s="14"/>
      <c r="AA193" s="14"/>
      <c r="AB193" s="14"/>
      <c r="AC193" s="14"/>
      <c r="AD193" s="14"/>
      <c r="AE193" s="14"/>
      <c r="AT193" s="193" t="s">
        <v>144</v>
      </c>
      <c r="AU193" s="193" t="s">
        <v>79</v>
      </c>
      <c r="AV193" s="14" t="s">
        <v>79</v>
      </c>
      <c r="AW193" s="14" t="s">
        <v>33</v>
      </c>
      <c r="AX193" s="14" t="s">
        <v>71</v>
      </c>
      <c r="AY193" s="193" t="s">
        <v>129</v>
      </c>
    </row>
    <row r="194" s="13" customFormat="1">
      <c r="A194" s="13"/>
      <c r="B194" s="184"/>
      <c r="C194" s="13"/>
      <c r="D194" s="185" t="s">
        <v>144</v>
      </c>
      <c r="E194" s="186" t="s">
        <v>3</v>
      </c>
      <c r="F194" s="187" t="s">
        <v>157</v>
      </c>
      <c r="G194" s="13"/>
      <c r="H194" s="186" t="s">
        <v>3</v>
      </c>
      <c r="I194" s="188"/>
      <c r="J194" s="13"/>
      <c r="K194" s="13"/>
      <c r="L194" s="184"/>
      <c r="M194" s="189"/>
      <c r="N194" s="190"/>
      <c r="O194" s="190"/>
      <c r="P194" s="190"/>
      <c r="Q194" s="190"/>
      <c r="R194" s="190"/>
      <c r="S194" s="190"/>
      <c r="T194" s="191"/>
      <c r="U194" s="13"/>
      <c r="V194" s="13"/>
      <c r="W194" s="13"/>
      <c r="X194" s="13"/>
      <c r="Y194" s="13"/>
      <c r="Z194" s="13"/>
      <c r="AA194" s="13"/>
      <c r="AB194" s="13"/>
      <c r="AC194" s="13"/>
      <c r="AD194" s="13"/>
      <c r="AE194" s="13"/>
      <c r="AT194" s="186" t="s">
        <v>144</v>
      </c>
      <c r="AU194" s="186" t="s">
        <v>79</v>
      </c>
      <c r="AV194" s="13" t="s">
        <v>15</v>
      </c>
      <c r="AW194" s="13" t="s">
        <v>33</v>
      </c>
      <c r="AX194" s="13" t="s">
        <v>71</v>
      </c>
      <c r="AY194" s="186" t="s">
        <v>129</v>
      </c>
    </row>
    <row r="195" s="14" customFormat="1">
      <c r="A195" s="14"/>
      <c r="B195" s="192"/>
      <c r="C195" s="14"/>
      <c r="D195" s="185" t="s">
        <v>144</v>
      </c>
      <c r="E195" s="193" t="s">
        <v>3</v>
      </c>
      <c r="F195" s="194" t="s">
        <v>1015</v>
      </c>
      <c r="G195" s="14"/>
      <c r="H195" s="195">
        <v>1.476</v>
      </c>
      <c r="I195" s="196"/>
      <c r="J195" s="14"/>
      <c r="K195" s="14"/>
      <c r="L195" s="192"/>
      <c r="M195" s="197"/>
      <c r="N195" s="198"/>
      <c r="O195" s="198"/>
      <c r="P195" s="198"/>
      <c r="Q195" s="198"/>
      <c r="R195" s="198"/>
      <c r="S195" s="198"/>
      <c r="T195" s="199"/>
      <c r="U195" s="14"/>
      <c r="V195" s="14"/>
      <c r="W195" s="14"/>
      <c r="X195" s="14"/>
      <c r="Y195" s="14"/>
      <c r="Z195" s="14"/>
      <c r="AA195" s="14"/>
      <c r="AB195" s="14"/>
      <c r="AC195" s="14"/>
      <c r="AD195" s="14"/>
      <c r="AE195" s="14"/>
      <c r="AT195" s="193" t="s">
        <v>144</v>
      </c>
      <c r="AU195" s="193" t="s">
        <v>79</v>
      </c>
      <c r="AV195" s="14" t="s">
        <v>79</v>
      </c>
      <c r="AW195" s="14" t="s">
        <v>33</v>
      </c>
      <c r="AX195" s="14" t="s">
        <v>71</v>
      </c>
      <c r="AY195" s="193" t="s">
        <v>129</v>
      </c>
    </row>
    <row r="196" s="15" customFormat="1">
      <c r="A196" s="15"/>
      <c r="B196" s="210"/>
      <c r="C196" s="15"/>
      <c r="D196" s="185" t="s">
        <v>144</v>
      </c>
      <c r="E196" s="211" t="s">
        <v>3</v>
      </c>
      <c r="F196" s="212" t="s">
        <v>319</v>
      </c>
      <c r="G196" s="15"/>
      <c r="H196" s="213">
        <v>9.2759999999999998</v>
      </c>
      <c r="I196" s="214"/>
      <c r="J196" s="15"/>
      <c r="K196" s="15"/>
      <c r="L196" s="210"/>
      <c r="M196" s="215"/>
      <c r="N196" s="216"/>
      <c r="O196" s="216"/>
      <c r="P196" s="216"/>
      <c r="Q196" s="216"/>
      <c r="R196" s="216"/>
      <c r="S196" s="216"/>
      <c r="T196" s="217"/>
      <c r="U196" s="15"/>
      <c r="V196" s="15"/>
      <c r="W196" s="15"/>
      <c r="X196" s="15"/>
      <c r="Y196" s="15"/>
      <c r="Z196" s="15"/>
      <c r="AA196" s="15"/>
      <c r="AB196" s="15"/>
      <c r="AC196" s="15"/>
      <c r="AD196" s="15"/>
      <c r="AE196" s="15"/>
      <c r="AT196" s="211" t="s">
        <v>144</v>
      </c>
      <c r="AU196" s="211" t="s">
        <v>79</v>
      </c>
      <c r="AV196" s="15" t="s">
        <v>85</v>
      </c>
      <c r="AW196" s="15" t="s">
        <v>33</v>
      </c>
      <c r="AX196" s="15" t="s">
        <v>15</v>
      </c>
      <c r="AY196" s="211" t="s">
        <v>129</v>
      </c>
    </row>
    <row r="197" s="2" customFormat="1" ht="66.75" customHeight="1">
      <c r="A197" s="39"/>
      <c r="B197" s="165"/>
      <c r="C197" s="166" t="s">
        <v>333</v>
      </c>
      <c r="D197" s="166" t="s">
        <v>132</v>
      </c>
      <c r="E197" s="167" t="s">
        <v>1016</v>
      </c>
      <c r="F197" s="168" t="s">
        <v>1017</v>
      </c>
      <c r="G197" s="169" t="s">
        <v>135</v>
      </c>
      <c r="H197" s="170">
        <v>9.2759999999999998</v>
      </c>
      <c r="I197" s="171"/>
      <c r="J197" s="172">
        <f>ROUND(I197*H197,2)</f>
        <v>0</v>
      </c>
      <c r="K197" s="168" t="s">
        <v>136</v>
      </c>
      <c r="L197" s="40"/>
      <c r="M197" s="173" t="s">
        <v>3</v>
      </c>
      <c r="N197" s="174" t="s">
        <v>43</v>
      </c>
      <c r="O197" s="73"/>
      <c r="P197" s="175">
        <f>O197*H197</f>
        <v>0</v>
      </c>
      <c r="Q197" s="175">
        <v>0.00051000000000000004</v>
      </c>
      <c r="R197" s="175">
        <f>Q197*H197</f>
        <v>0.0047307600000000005</v>
      </c>
      <c r="S197" s="175">
        <v>0</v>
      </c>
      <c r="T197" s="176">
        <f>S197*H197</f>
        <v>0</v>
      </c>
      <c r="U197" s="39"/>
      <c r="V197" s="39"/>
      <c r="W197" s="39"/>
      <c r="X197" s="39"/>
      <c r="Y197" s="39"/>
      <c r="Z197" s="39"/>
      <c r="AA197" s="39"/>
      <c r="AB197" s="39"/>
      <c r="AC197" s="39"/>
      <c r="AD197" s="39"/>
      <c r="AE197" s="39"/>
      <c r="AR197" s="177" t="s">
        <v>219</v>
      </c>
      <c r="AT197" s="177" t="s">
        <v>132</v>
      </c>
      <c r="AU197" s="177" t="s">
        <v>79</v>
      </c>
      <c r="AY197" s="20" t="s">
        <v>129</v>
      </c>
      <c r="BE197" s="178">
        <f>IF(N197="základní",J197,0)</f>
        <v>0</v>
      </c>
      <c r="BF197" s="178">
        <f>IF(N197="snížená",J197,0)</f>
        <v>0</v>
      </c>
      <c r="BG197" s="178">
        <f>IF(N197="zákl. přenesená",J197,0)</f>
        <v>0</v>
      </c>
      <c r="BH197" s="178">
        <f>IF(N197="sníž. přenesená",J197,0)</f>
        <v>0</v>
      </c>
      <c r="BI197" s="178">
        <f>IF(N197="nulová",J197,0)</f>
        <v>0</v>
      </c>
      <c r="BJ197" s="20" t="s">
        <v>79</v>
      </c>
      <c r="BK197" s="178">
        <f>ROUND(I197*H197,2)</f>
        <v>0</v>
      </c>
      <c r="BL197" s="20" t="s">
        <v>219</v>
      </c>
      <c r="BM197" s="177" t="s">
        <v>1018</v>
      </c>
    </row>
    <row r="198" s="2" customFormat="1">
      <c r="A198" s="39"/>
      <c r="B198" s="40"/>
      <c r="C198" s="39"/>
      <c r="D198" s="179" t="s">
        <v>138</v>
      </c>
      <c r="E198" s="39"/>
      <c r="F198" s="180" t="s">
        <v>1019</v>
      </c>
      <c r="G198" s="39"/>
      <c r="H198" s="39"/>
      <c r="I198" s="181"/>
      <c r="J198" s="39"/>
      <c r="K198" s="39"/>
      <c r="L198" s="40"/>
      <c r="M198" s="182"/>
      <c r="N198" s="183"/>
      <c r="O198" s="73"/>
      <c r="P198" s="73"/>
      <c r="Q198" s="73"/>
      <c r="R198" s="73"/>
      <c r="S198" s="73"/>
      <c r="T198" s="74"/>
      <c r="U198" s="39"/>
      <c r="V198" s="39"/>
      <c r="W198" s="39"/>
      <c r="X198" s="39"/>
      <c r="Y198" s="39"/>
      <c r="Z198" s="39"/>
      <c r="AA198" s="39"/>
      <c r="AB198" s="39"/>
      <c r="AC198" s="39"/>
      <c r="AD198" s="39"/>
      <c r="AE198" s="39"/>
      <c r="AT198" s="20" t="s">
        <v>138</v>
      </c>
      <c r="AU198" s="20" t="s">
        <v>79</v>
      </c>
    </row>
    <row r="199" s="13" customFormat="1">
      <c r="A199" s="13"/>
      <c r="B199" s="184"/>
      <c r="C199" s="13"/>
      <c r="D199" s="185" t="s">
        <v>144</v>
      </c>
      <c r="E199" s="186" t="s">
        <v>3</v>
      </c>
      <c r="F199" s="187" t="s">
        <v>393</v>
      </c>
      <c r="G199" s="13"/>
      <c r="H199" s="186" t="s">
        <v>3</v>
      </c>
      <c r="I199" s="188"/>
      <c r="J199" s="13"/>
      <c r="K199" s="13"/>
      <c r="L199" s="184"/>
      <c r="M199" s="189"/>
      <c r="N199" s="190"/>
      <c r="O199" s="190"/>
      <c r="P199" s="190"/>
      <c r="Q199" s="190"/>
      <c r="R199" s="190"/>
      <c r="S199" s="190"/>
      <c r="T199" s="191"/>
      <c r="U199" s="13"/>
      <c r="V199" s="13"/>
      <c r="W199" s="13"/>
      <c r="X199" s="13"/>
      <c r="Y199" s="13"/>
      <c r="Z199" s="13"/>
      <c r="AA199" s="13"/>
      <c r="AB199" s="13"/>
      <c r="AC199" s="13"/>
      <c r="AD199" s="13"/>
      <c r="AE199" s="13"/>
      <c r="AT199" s="186" t="s">
        <v>144</v>
      </c>
      <c r="AU199" s="186" t="s">
        <v>79</v>
      </c>
      <c r="AV199" s="13" t="s">
        <v>15</v>
      </c>
      <c r="AW199" s="13" t="s">
        <v>33</v>
      </c>
      <c r="AX199" s="13" t="s">
        <v>71</v>
      </c>
      <c r="AY199" s="186" t="s">
        <v>129</v>
      </c>
    </row>
    <row r="200" s="13" customFormat="1">
      <c r="A200" s="13"/>
      <c r="B200" s="184"/>
      <c r="C200" s="13"/>
      <c r="D200" s="185" t="s">
        <v>144</v>
      </c>
      <c r="E200" s="186" t="s">
        <v>3</v>
      </c>
      <c r="F200" s="187" t="s">
        <v>990</v>
      </c>
      <c r="G200" s="13"/>
      <c r="H200" s="186" t="s">
        <v>3</v>
      </c>
      <c r="I200" s="188"/>
      <c r="J200" s="13"/>
      <c r="K200" s="13"/>
      <c r="L200" s="184"/>
      <c r="M200" s="189"/>
      <c r="N200" s="190"/>
      <c r="O200" s="190"/>
      <c r="P200" s="190"/>
      <c r="Q200" s="190"/>
      <c r="R200" s="190"/>
      <c r="S200" s="190"/>
      <c r="T200" s="191"/>
      <c r="U200" s="13"/>
      <c r="V200" s="13"/>
      <c r="W200" s="13"/>
      <c r="X200" s="13"/>
      <c r="Y200" s="13"/>
      <c r="Z200" s="13"/>
      <c r="AA200" s="13"/>
      <c r="AB200" s="13"/>
      <c r="AC200" s="13"/>
      <c r="AD200" s="13"/>
      <c r="AE200" s="13"/>
      <c r="AT200" s="186" t="s">
        <v>144</v>
      </c>
      <c r="AU200" s="186" t="s">
        <v>79</v>
      </c>
      <c r="AV200" s="13" t="s">
        <v>15</v>
      </c>
      <c r="AW200" s="13" t="s">
        <v>33</v>
      </c>
      <c r="AX200" s="13" t="s">
        <v>71</v>
      </c>
      <c r="AY200" s="186" t="s">
        <v>129</v>
      </c>
    </row>
    <row r="201" s="14" customFormat="1">
      <c r="A201" s="14"/>
      <c r="B201" s="192"/>
      <c r="C201" s="14"/>
      <c r="D201" s="185" t="s">
        <v>144</v>
      </c>
      <c r="E201" s="193" t="s">
        <v>3</v>
      </c>
      <c r="F201" s="194" t="s">
        <v>1014</v>
      </c>
      <c r="G201" s="14"/>
      <c r="H201" s="195">
        <v>7.7999999999999998</v>
      </c>
      <c r="I201" s="196"/>
      <c r="J201" s="14"/>
      <c r="K201" s="14"/>
      <c r="L201" s="192"/>
      <c r="M201" s="197"/>
      <c r="N201" s="198"/>
      <c r="O201" s="198"/>
      <c r="P201" s="198"/>
      <c r="Q201" s="198"/>
      <c r="R201" s="198"/>
      <c r="S201" s="198"/>
      <c r="T201" s="199"/>
      <c r="U201" s="14"/>
      <c r="V201" s="14"/>
      <c r="W201" s="14"/>
      <c r="X201" s="14"/>
      <c r="Y201" s="14"/>
      <c r="Z201" s="14"/>
      <c r="AA201" s="14"/>
      <c r="AB201" s="14"/>
      <c r="AC201" s="14"/>
      <c r="AD201" s="14"/>
      <c r="AE201" s="14"/>
      <c r="AT201" s="193" t="s">
        <v>144</v>
      </c>
      <c r="AU201" s="193" t="s">
        <v>79</v>
      </c>
      <c r="AV201" s="14" t="s">
        <v>79</v>
      </c>
      <c r="AW201" s="14" t="s">
        <v>33</v>
      </c>
      <c r="AX201" s="14" t="s">
        <v>71</v>
      </c>
      <c r="AY201" s="193" t="s">
        <v>129</v>
      </c>
    </row>
    <row r="202" s="13" customFormat="1">
      <c r="A202" s="13"/>
      <c r="B202" s="184"/>
      <c r="C202" s="13"/>
      <c r="D202" s="185" t="s">
        <v>144</v>
      </c>
      <c r="E202" s="186" t="s">
        <v>3</v>
      </c>
      <c r="F202" s="187" t="s">
        <v>157</v>
      </c>
      <c r="G202" s="13"/>
      <c r="H202" s="186" t="s">
        <v>3</v>
      </c>
      <c r="I202" s="188"/>
      <c r="J202" s="13"/>
      <c r="K202" s="13"/>
      <c r="L202" s="184"/>
      <c r="M202" s="189"/>
      <c r="N202" s="190"/>
      <c r="O202" s="190"/>
      <c r="P202" s="190"/>
      <c r="Q202" s="190"/>
      <c r="R202" s="190"/>
      <c r="S202" s="190"/>
      <c r="T202" s="191"/>
      <c r="U202" s="13"/>
      <c r="V202" s="13"/>
      <c r="W202" s="13"/>
      <c r="X202" s="13"/>
      <c r="Y202" s="13"/>
      <c r="Z202" s="13"/>
      <c r="AA202" s="13"/>
      <c r="AB202" s="13"/>
      <c r="AC202" s="13"/>
      <c r="AD202" s="13"/>
      <c r="AE202" s="13"/>
      <c r="AT202" s="186" t="s">
        <v>144</v>
      </c>
      <c r="AU202" s="186" t="s">
        <v>79</v>
      </c>
      <c r="AV202" s="13" t="s">
        <v>15</v>
      </c>
      <c r="AW202" s="13" t="s">
        <v>33</v>
      </c>
      <c r="AX202" s="13" t="s">
        <v>71</v>
      </c>
      <c r="AY202" s="186" t="s">
        <v>129</v>
      </c>
    </row>
    <row r="203" s="14" customFormat="1">
      <c r="A203" s="14"/>
      <c r="B203" s="192"/>
      <c r="C203" s="14"/>
      <c r="D203" s="185" t="s">
        <v>144</v>
      </c>
      <c r="E203" s="193" t="s">
        <v>3</v>
      </c>
      <c r="F203" s="194" t="s">
        <v>1015</v>
      </c>
      <c r="G203" s="14"/>
      <c r="H203" s="195">
        <v>1.476</v>
      </c>
      <c r="I203" s="196"/>
      <c r="J203" s="14"/>
      <c r="K203" s="14"/>
      <c r="L203" s="192"/>
      <c r="M203" s="197"/>
      <c r="N203" s="198"/>
      <c r="O203" s="198"/>
      <c r="P203" s="198"/>
      <c r="Q203" s="198"/>
      <c r="R203" s="198"/>
      <c r="S203" s="198"/>
      <c r="T203" s="199"/>
      <c r="U203" s="14"/>
      <c r="V203" s="14"/>
      <c r="W203" s="14"/>
      <c r="X203" s="14"/>
      <c r="Y203" s="14"/>
      <c r="Z203" s="14"/>
      <c r="AA203" s="14"/>
      <c r="AB203" s="14"/>
      <c r="AC203" s="14"/>
      <c r="AD203" s="14"/>
      <c r="AE203" s="14"/>
      <c r="AT203" s="193" t="s">
        <v>144</v>
      </c>
      <c r="AU203" s="193" t="s">
        <v>79</v>
      </c>
      <c r="AV203" s="14" t="s">
        <v>79</v>
      </c>
      <c r="AW203" s="14" t="s">
        <v>33</v>
      </c>
      <c r="AX203" s="14" t="s">
        <v>71</v>
      </c>
      <c r="AY203" s="193" t="s">
        <v>129</v>
      </c>
    </row>
    <row r="204" s="15" customFormat="1">
      <c r="A204" s="15"/>
      <c r="B204" s="210"/>
      <c r="C204" s="15"/>
      <c r="D204" s="185" t="s">
        <v>144</v>
      </c>
      <c r="E204" s="211" t="s">
        <v>3</v>
      </c>
      <c r="F204" s="212" t="s">
        <v>319</v>
      </c>
      <c r="G204" s="15"/>
      <c r="H204" s="213">
        <v>9.2759999999999998</v>
      </c>
      <c r="I204" s="214"/>
      <c r="J204" s="15"/>
      <c r="K204" s="15"/>
      <c r="L204" s="210"/>
      <c r="M204" s="215"/>
      <c r="N204" s="216"/>
      <c r="O204" s="216"/>
      <c r="P204" s="216"/>
      <c r="Q204" s="216"/>
      <c r="R204" s="216"/>
      <c r="S204" s="216"/>
      <c r="T204" s="217"/>
      <c r="U204" s="15"/>
      <c r="V204" s="15"/>
      <c r="W204" s="15"/>
      <c r="X204" s="15"/>
      <c r="Y204" s="15"/>
      <c r="Z204" s="15"/>
      <c r="AA204" s="15"/>
      <c r="AB204" s="15"/>
      <c r="AC204" s="15"/>
      <c r="AD204" s="15"/>
      <c r="AE204" s="15"/>
      <c r="AT204" s="211" t="s">
        <v>144</v>
      </c>
      <c r="AU204" s="211" t="s">
        <v>79</v>
      </c>
      <c r="AV204" s="15" t="s">
        <v>85</v>
      </c>
      <c r="AW204" s="15" t="s">
        <v>33</v>
      </c>
      <c r="AX204" s="15" t="s">
        <v>15</v>
      </c>
      <c r="AY204" s="211" t="s">
        <v>129</v>
      </c>
    </row>
    <row r="205" s="2" customFormat="1" ht="24.15" customHeight="1">
      <c r="A205" s="39"/>
      <c r="B205" s="165"/>
      <c r="C205" s="200" t="s">
        <v>338</v>
      </c>
      <c r="D205" s="200" t="s">
        <v>147</v>
      </c>
      <c r="E205" s="201" t="s">
        <v>412</v>
      </c>
      <c r="F205" s="202" t="s">
        <v>413</v>
      </c>
      <c r="G205" s="203" t="s">
        <v>135</v>
      </c>
      <c r="H205" s="204">
        <v>72.075000000000003</v>
      </c>
      <c r="I205" s="205"/>
      <c r="J205" s="206">
        <f>ROUND(I205*H205,2)</f>
        <v>0</v>
      </c>
      <c r="K205" s="202" t="s">
        <v>136</v>
      </c>
      <c r="L205" s="207"/>
      <c r="M205" s="208" t="s">
        <v>3</v>
      </c>
      <c r="N205" s="209" t="s">
        <v>43</v>
      </c>
      <c r="O205" s="73"/>
      <c r="P205" s="175">
        <f>O205*H205</f>
        <v>0</v>
      </c>
      <c r="Q205" s="175">
        <v>0.0019</v>
      </c>
      <c r="R205" s="175">
        <f>Q205*H205</f>
        <v>0.1369425</v>
      </c>
      <c r="S205" s="175">
        <v>0</v>
      </c>
      <c r="T205" s="176">
        <f>S205*H205</f>
        <v>0</v>
      </c>
      <c r="U205" s="39"/>
      <c r="V205" s="39"/>
      <c r="W205" s="39"/>
      <c r="X205" s="39"/>
      <c r="Y205" s="39"/>
      <c r="Z205" s="39"/>
      <c r="AA205" s="39"/>
      <c r="AB205" s="39"/>
      <c r="AC205" s="39"/>
      <c r="AD205" s="39"/>
      <c r="AE205" s="39"/>
      <c r="AR205" s="177" t="s">
        <v>320</v>
      </c>
      <c r="AT205" s="177" t="s">
        <v>147</v>
      </c>
      <c r="AU205" s="177" t="s">
        <v>79</v>
      </c>
      <c r="AY205" s="20" t="s">
        <v>129</v>
      </c>
      <c r="BE205" s="178">
        <f>IF(N205="základní",J205,0)</f>
        <v>0</v>
      </c>
      <c r="BF205" s="178">
        <f>IF(N205="snížená",J205,0)</f>
        <v>0</v>
      </c>
      <c r="BG205" s="178">
        <f>IF(N205="zákl. přenesená",J205,0)</f>
        <v>0</v>
      </c>
      <c r="BH205" s="178">
        <f>IF(N205="sníž. přenesená",J205,0)</f>
        <v>0</v>
      </c>
      <c r="BI205" s="178">
        <f>IF(N205="nulová",J205,0)</f>
        <v>0</v>
      </c>
      <c r="BJ205" s="20" t="s">
        <v>79</v>
      </c>
      <c r="BK205" s="178">
        <f>ROUND(I205*H205,2)</f>
        <v>0</v>
      </c>
      <c r="BL205" s="20" t="s">
        <v>219</v>
      </c>
      <c r="BM205" s="177" t="s">
        <v>1020</v>
      </c>
    </row>
    <row r="206" s="13" customFormat="1">
      <c r="A206" s="13"/>
      <c r="B206" s="184"/>
      <c r="C206" s="13"/>
      <c r="D206" s="185" t="s">
        <v>144</v>
      </c>
      <c r="E206" s="186" t="s">
        <v>3</v>
      </c>
      <c r="F206" s="187" t="s">
        <v>990</v>
      </c>
      <c r="G206" s="13"/>
      <c r="H206" s="186" t="s">
        <v>3</v>
      </c>
      <c r="I206" s="188"/>
      <c r="J206" s="13"/>
      <c r="K206" s="13"/>
      <c r="L206" s="184"/>
      <c r="M206" s="189"/>
      <c r="N206" s="190"/>
      <c r="O206" s="190"/>
      <c r="P206" s="190"/>
      <c r="Q206" s="190"/>
      <c r="R206" s="190"/>
      <c r="S206" s="190"/>
      <c r="T206" s="191"/>
      <c r="U206" s="13"/>
      <c r="V206" s="13"/>
      <c r="W206" s="13"/>
      <c r="X206" s="13"/>
      <c r="Y206" s="13"/>
      <c r="Z206" s="13"/>
      <c r="AA206" s="13"/>
      <c r="AB206" s="13"/>
      <c r="AC206" s="13"/>
      <c r="AD206" s="13"/>
      <c r="AE206" s="13"/>
      <c r="AT206" s="186" t="s">
        <v>144</v>
      </c>
      <c r="AU206" s="186" t="s">
        <v>79</v>
      </c>
      <c r="AV206" s="13" t="s">
        <v>15</v>
      </c>
      <c r="AW206" s="13" t="s">
        <v>33</v>
      </c>
      <c r="AX206" s="13" t="s">
        <v>71</v>
      </c>
      <c r="AY206" s="186" t="s">
        <v>129</v>
      </c>
    </row>
    <row r="207" s="14" customFormat="1">
      <c r="A207" s="14"/>
      <c r="B207" s="192"/>
      <c r="C207" s="14"/>
      <c r="D207" s="185" t="s">
        <v>144</v>
      </c>
      <c r="E207" s="193" t="s">
        <v>3</v>
      </c>
      <c r="F207" s="194" t="s">
        <v>991</v>
      </c>
      <c r="G207" s="14"/>
      <c r="H207" s="195">
        <v>52</v>
      </c>
      <c r="I207" s="196"/>
      <c r="J207" s="14"/>
      <c r="K207" s="14"/>
      <c r="L207" s="192"/>
      <c r="M207" s="197"/>
      <c r="N207" s="198"/>
      <c r="O207" s="198"/>
      <c r="P207" s="198"/>
      <c r="Q207" s="198"/>
      <c r="R207" s="198"/>
      <c r="S207" s="198"/>
      <c r="T207" s="199"/>
      <c r="U207" s="14"/>
      <c r="V207" s="14"/>
      <c r="W207" s="14"/>
      <c r="X207" s="14"/>
      <c r="Y207" s="14"/>
      <c r="Z207" s="14"/>
      <c r="AA207" s="14"/>
      <c r="AB207" s="14"/>
      <c r="AC207" s="14"/>
      <c r="AD207" s="14"/>
      <c r="AE207" s="14"/>
      <c r="AT207" s="193" t="s">
        <v>144</v>
      </c>
      <c r="AU207" s="193" t="s">
        <v>79</v>
      </c>
      <c r="AV207" s="14" t="s">
        <v>79</v>
      </c>
      <c r="AW207" s="14" t="s">
        <v>33</v>
      </c>
      <c r="AX207" s="14" t="s">
        <v>71</v>
      </c>
      <c r="AY207" s="193" t="s">
        <v>129</v>
      </c>
    </row>
    <row r="208" s="13" customFormat="1">
      <c r="A208" s="13"/>
      <c r="B208" s="184"/>
      <c r="C208" s="13"/>
      <c r="D208" s="185" t="s">
        <v>144</v>
      </c>
      <c r="E208" s="186" t="s">
        <v>3</v>
      </c>
      <c r="F208" s="187" t="s">
        <v>157</v>
      </c>
      <c r="G208" s="13"/>
      <c r="H208" s="186" t="s">
        <v>3</v>
      </c>
      <c r="I208" s="188"/>
      <c r="J208" s="13"/>
      <c r="K208" s="13"/>
      <c r="L208" s="184"/>
      <c r="M208" s="189"/>
      <c r="N208" s="190"/>
      <c r="O208" s="190"/>
      <c r="P208" s="190"/>
      <c r="Q208" s="190"/>
      <c r="R208" s="190"/>
      <c r="S208" s="190"/>
      <c r="T208" s="191"/>
      <c r="U208" s="13"/>
      <c r="V208" s="13"/>
      <c r="W208" s="13"/>
      <c r="X208" s="13"/>
      <c r="Y208" s="13"/>
      <c r="Z208" s="13"/>
      <c r="AA208" s="13"/>
      <c r="AB208" s="13"/>
      <c r="AC208" s="13"/>
      <c r="AD208" s="13"/>
      <c r="AE208" s="13"/>
      <c r="AT208" s="186" t="s">
        <v>144</v>
      </c>
      <c r="AU208" s="186" t="s">
        <v>79</v>
      </c>
      <c r="AV208" s="13" t="s">
        <v>15</v>
      </c>
      <c r="AW208" s="13" t="s">
        <v>33</v>
      </c>
      <c r="AX208" s="13" t="s">
        <v>71</v>
      </c>
      <c r="AY208" s="186" t="s">
        <v>129</v>
      </c>
    </row>
    <row r="209" s="14" customFormat="1">
      <c r="A209" s="14"/>
      <c r="B209" s="192"/>
      <c r="C209" s="14"/>
      <c r="D209" s="185" t="s">
        <v>144</v>
      </c>
      <c r="E209" s="193" t="s">
        <v>3</v>
      </c>
      <c r="F209" s="194" t="s">
        <v>992</v>
      </c>
      <c r="G209" s="14"/>
      <c r="H209" s="195">
        <v>9.8399999999999999</v>
      </c>
      <c r="I209" s="196"/>
      <c r="J209" s="14"/>
      <c r="K209" s="14"/>
      <c r="L209" s="192"/>
      <c r="M209" s="197"/>
      <c r="N209" s="198"/>
      <c r="O209" s="198"/>
      <c r="P209" s="198"/>
      <c r="Q209" s="198"/>
      <c r="R209" s="198"/>
      <c r="S209" s="198"/>
      <c r="T209" s="199"/>
      <c r="U209" s="14"/>
      <c r="V209" s="14"/>
      <c r="W209" s="14"/>
      <c r="X209" s="14"/>
      <c r="Y209" s="14"/>
      <c r="Z209" s="14"/>
      <c r="AA209" s="14"/>
      <c r="AB209" s="14"/>
      <c r="AC209" s="14"/>
      <c r="AD209" s="14"/>
      <c r="AE209" s="14"/>
      <c r="AT209" s="193" t="s">
        <v>144</v>
      </c>
      <c r="AU209" s="193" t="s">
        <v>79</v>
      </c>
      <c r="AV209" s="14" t="s">
        <v>79</v>
      </c>
      <c r="AW209" s="14" t="s">
        <v>33</v>
      </c>
      <c r="AX209" s="14" t="s">
        <v>71</v>
      </c>
      <c r="AY209" s="193" t="s">
        <v>129</v>
      </c>
    </row>
    <row r="210" s="15" customFormat="1">
      <c r="A210" s="15"/>
      <c r="B210" s="210"/>
      <c r="C210" s="15"/>
      <c r="D210" s="185" t="s">
        <v>144</v>
      </c>
      <c r="E210" s="211" t="s">
        <v>3</v>
      </c>
      <c r="F210" s="212" t="s">
        <v>319</v>
      </c>
      <c r="G210" s="15"/>
      <c r="H210" s="213">
        <v>61.840000000000003</v>
      </c>
      <c r="I210" s="214"/>
      <c r="J210" s="15"/>
      <c r="K210" s="15"/>
      <c r="L210" s="210"/>
      <c r="M210" s="215"/>
      <c r="N210" s="216"/>
      <c r="O210" s="216"/>
      <c r="P210" s="216"/>
      <c r="Q210" s="216"/>
      <c r="R210" s="216"/>
      <c r="S210" s="216"/>
      <c r="T210" s="217"/>
      <c r="U210" s="15"/>
      <c r="V210" s="15"/>
      <c r="W210" s="15"/>
      <c r="X210" s="15"/>
      <c r="Y210" s="15"/>
      <c r="Z210" s="15"/>
      <c r="AA210" s="15"/>
      <c r="AB210" s="15"/>
      <c r="AC210" s="15"/>
      <c r="AD210" s="15"/>
      <c r="AE210" s="15"/>
      <c r="AT210" s="211" t="s">
        <v>144</v>
      </c>
      <c r="AU210" s="211" t="s">
        <v>79</v>
      </c>
      <c r="AV210" s="15" t="s">
        <v>85</v>
      </c>
      <c r="AW210" s="15" t="s">
        <v>33</v>
      </c>
      <c r="AX210" s="15" t="s">
        <v>15</v>
      </c>
      <c r="AY210" s="211" t="s">
        <v>129</v>
      </c>
    </row>
    <row r="211" s="14" customFormat="1">
      <c r="A211" s="14"/>
      <c r="B211" s="192"/>
      <c r="C211" s="14"/>
      <c r="D211" s="185" t="s">
        <v>144</v>
      </c>
      <c r="E211" s="14"/>
      <c r="F211" s="194" t="s">
        <v>997</v>
      </c>
      <c r="G211" s="14"/>
      <c r="H211" s="195">
        <v>72.075000000000003</v>
      </c>
      <c r="I211" s="196"/>
      <c r="J211" s="14"/>
      <c r="K211" s="14"/>
      <c r="L211" s="192"/>
      <c r="M211" s="197"/>
      <c r="N211" s="198"/>
      <c r="O211" s="198"/>
      <c r="P211" s="198"/>
      <c r="Q211" s="198"/>
      <c r="R211" s="198"/>
      <c r="S211" s="198"/>
      <c r="T211" s="199"/>
      <c r="U211" s="14"/>
      <c r="V211" s="14"/>
      <c r="W211" s="14"/>
      <c r="X211" s="14"/>
      <c r="Y211" s="14"/>
      <c r="Z211" s="14"/>
      <c r="AA211" s="14"/>
      <c r="AB211" s="14"/>
      <c r="AC211" s="14"/>
      <c r="AD211" s="14"/>
      <c r="AE211" s="14"/>
      <c r="AT211" s="193" t="s">
        <v>144</v>
      </c>
      <c r="AU211" s="193" t="s">
        <v>79</v>
      </c>
      <c r="AV211" s="14" t="s">
        <v>79</v>
      </c>
      <c r="AW211" s="14" t="s">
        <v>4</v>
      </c>
      <c r="AX211" s="14" t="s">
        <v>15</v>
      </c>
      <c r="AY211" s="193" t="s">
        <v>129</v>
      </c>
    </row>
    <row r="212" s="2" customFormat="1" ht="21.75" customHeight="1">
      <c r="A212" s="39"/>
      <c r="B212" s="165"/>
      <c r="C212" s="166" t="s">
        <v>343</v>
      </c>
      <c r="D212" s="166" t="s">
        <v>132</v>
      </c>
      <c r="E212" s="167" t="s">
        <v>417</v>
      </c>
      <c r="F212" s="168" t="s">
        <v>418</v>
      </c>
      <c r="G212" s="169" t="s">
        <v>135</v>
      </c>
      <c r="H212" s="170">
        <v>61.840000000000003</v>
      </c>
      <c r="I212" s="171"/>
      <c r="J212" s="172">
        <f>ROUND(I212*H212,2)</f>
        <v>0</v>
      </c>
      <c r="K212" s="168" t="s">
        <v>3</v>
      </c>
      <c r="L212" s="40"/>
      <c r="M212" s="173" t="s">
        <v>3</v>
      </c>
      <c r="N212" s="174" t="s">
        <v>43</v>
      </c>
      <c r="O212" s="73"/>
      <c r="P212" s="175">
        <f>O212*H212</f>
        <v>0</v>
      </c>
      <c r="Q212" s="175">
        <v>0</v>
      </c>
      <c r="R212" s="175">
        <f>Q212*H212</f>
        <v>0</v>
      </c>
      <c r="S212" s="175">
        <v>0</v>
      </c>
      <c r="T212" s="176">
        <f>S212*H212</f>
        <v>0</v>
      </c>
      <c r="U212" s="39"/>
      <c r="V212" s="39"/>
      <c r="W212" s="39"/>
      <c r="X212" s="39"/>
      <c r="Y212" s="39"/>
      <c r="Z212" s="39"/>
      <c r="AA212" s="39"/>
      <c r="AB212" s="39"/>
      <c r="AC212" s="39"/>
      <c r="AD212" s="39"/>
      <c r="AE212" s="39"/>
      <c r="AR212" s="177" t="s">
        <v>219</v>
      </c>
      <c r="AT212" s="177" t="s">
        <v>132</v>
      </c>
      <c r="AU212" s="177" t="s">
        <v>79</v>
      </c>
      <c r="AY212" s="20" t="s">
        <v>129</v>
      </c>
      <c r="BE212" s="178">
        <f>IF(N212="základní",J212,0)</f>
        <v>0</v>
      </c>
      <c r="BF212" s="178">
        <f>IF(N212="snížená",J212,0)</f>
        <v>0</v>
      </c>
      <c r="BG212" s="178">
        <f>IF(N212="zákl. přenesená",J212,0)</f>
        <v>0</v>
      </c>
      <c r="BH212" s="178">
        <f>IF(N212="sníž. přenesená",J212,0)</f>
        <v>0</v>
      </c>
      <c r="BI212" s="178">
        <f>IF(N212="nulová",J212,0)</f>
        <v>0</v>
      </c>
      <c r="BJ212" s="20" t="s">
        <v>79</v>
      </c>
      <c r="BK212" s="178">
        <f>ROUND(I212*H212,2)</f>
        <v>0</v>
      </c>
      <c r="BL212" s="20" t="s">
        <v>219</v>
      </c>
      <c r="BM212" s="177" t="s">
        <v>1021</v>
      </c>
    </row>
    <row r="213" s="13" customFormat="1">
      <c r="A213" s="13"/>
      <c r="B213" s="184"/>
      <c r="C213" s="13"/>
      <c r="D213" s="185" t="s">
        <v>144</v>
      </c>
      <c r="E213" s="186" t="s">
        <v>3</v>
      </c>
      <c r="F213" s="187" t="s">
        <v>990</v>
      </c>
      <c r="G213" s="13"/>
      <c r="H213" s="186" t="s">
        <v>3</v>
      </c>
      <c r="I213" s="188"/>
      <c r="J213" s="13"/>
      <c r="K213" s="13"/>
      <c r="L213" s="184"/>
      <c r="M213" s="189"/>
      <c r="N213" s="190"/>
      <c r="O213" s="190"/>
      <c r="P213" s="190"/>
      <c r="Q213" s="190"/>
      <c r="R213" s="190"/>
      <c r="S213" s="190"/>
      <c r="T213" s="191"/>
      <c r="U213" s="13"/>
      <c r="V213" s="13"/>
      <c r="W213" s="13"/>
      <c r="X213" s="13"/>
      <c r="Y213" s="13"/>
      <c r="Z213" s="13"/>
      <c r="AA213" s="13"/>
      <c r="AB213" s="13"/>
      <c r="AC213" s="13"/>
      <c r="AD213" s="13"/>
      <c r="AE213" s="13"/>
      <c r="AT213" s="186" t="s">
        <v>144</v>
      </c>
      <c r="AU213" s="186" t="s">
        <v>79</v>
      </c>
      <c r="AV213" s="13" t="s">
        <v>15</v>
      </c>
      <c r="AW213" s="13" t="s">
        <v>33</v>
      </c>
      <c r="AX213" s="13" t="s">
        <v>71</v>
      </c>
      <c r="AY213" s="186" t="s">
        <v>129</v>
      </c>
    </row>
    <row r="214" s="14" customFormat="1">
      <c r="A214" s="14"/>
      <c r="B214" s="192"/>
      <c r="C214" s="14"/>
      <c r="D214" s="185" t="s">
        <v>144</v>
      </c>
      <c r="E214" s="193" t="s">
        <v>3</v>
      </c>
      <c r="F214" s="194" t="s">
        <v>991</v>
      </c>
      <c r="G214" s="14"/>
      <c r="H214" s="195">
        <v>52</v>
      </c>
      <c r="I214" s="196"/>
      <c r="J214" s="14"/>
      <c r="K214" s="14"/>
      <c r="L214" s="192"/>
      <c r="M214" s="197"/>
      <c r="N214" s="198"/>
      <c r="O214" s="198"/>
      <c r="P214" s="198"/>
      <c r="Q214" s="198"/>
      <c r="R214" s="198"/>
      <c r="S214" s="198"/>
      <c r="T214" s="199"/>
      <c r="U214" s="14"/>
      <c r="V214" s="14"/>
      <c r="W214" s="14"/>
      <c r="X214" s="14"/>
      <c r="Y214" s="14"/>
      <c r="Z214" s="14"/>
      <c r="AA214" s="14"/>
      <c r="AB214" s="14"/>
      <c r="AC214" s="14"/>
      <c r="AD214" s="14"/>
      <c r="AE214" s="14"/>
      <c r="AT214" s="193" t="s">
        <v>144</v>
      </c>
      <c r="AU214" s="193" t="s">
        <v>79</v>
      </c>
      <c r="AV214" s="14" t="s">
        <v>79</v>
      </c>
      <c r="AW214" s="14" t="s">
        <v>33</v>
      </c>
      <c r="AX214" s="14" t="s">
        <v>71</v>
      </c>
      <c r="AY214" s="193" t="s">
        <v>129</v>
      </c>
    </row>
    <row r="215" s="13" customFormat="1">
      <c r="A215" s="13"/>
      <c r="B215" s="184"/>
      <c r="C215" s="13"/>
      <c r="D215" s="185" t="s">
        <v>144</v>
      </c>
      <c r="E215" s="186" t="s">
        <v>3</v>
      </c>
      <c r="F215" s="187" t="s">
        <v>157</v>
      </c>
      <c r="G215" s="13"/>
      <c r="H215" s="186" t="s">
        <v>3</v>
      </c>
      <c r="I215" s="188"/>
      <c r="J215" s="13"/>
      <c r="K215" s="13"/>
      <c r="L215" s="184"/>
      <c r="M215" s="189"/>
      <c r="N215" s="190"/>
      <c r="O215" s="190"/>
      <c r="P215" s="190"/>
      <c r="Q215" s="190"/>
      <c r="R215" s="190"/>
      <c r="S215" s="190"/>
      <c r="T215" s="191"/>
      <c r="U215" s="13"/>
      <c r="V215" s="13"/>
      <c r="W215" s="13"/>
      <c r="X215" s="13"/>
      <c r="Y215" s="13"/>
      <c r="Z215" s="13"/>
      <c r="AA215" s="13"/>
      <c r="AB215" s="13"/>
      <c r="AC215" s="13"/>
      <c r="AD215" s="13"/>
      <c r="AE215" s="13"/>
      <c r="AT215" s="186" t="s">
        <v>144</v>
      </c>
      <c r="AU215" s="186" t="s">
        <v>79</v>
      </c>
      <c r="AV215" s="13" t="s">
        <v>15</v>
      </c>
      <c r="AW215" s="13" t="s">
        <v>33</v>
      </c>
      <c r="AX215" s="13" t="s">
        <v>71</v>
      </c>
      <c r="AY215" s="186" t="s">
        <v>129</v>
      </c>
    </row>
    <row r="216" s="14" customFormat="1">
      <c r="A216" s="14"/>
      <c r="B216" s="192"/>
      <c r="C216" s="14"/>
      <c r="D216" s="185" t="s">
        <v>144</v>
      </c>
      <c r="E216" s="193" t="s">
        <v>3</v>
      </c>
      <c r="F216" s="194" t="s">
        <v>992</v>
      </c>
      <c r="G216" s="14"/>
      <c r="H216" s="195">
        <v>9.8399999999999999</v>
      </c>
      <c r="I216" s="196"/>
      <c r="J216" s="14"/>
      <c r="K216" s="14"/>
      <c r="L216" s="192"/>
      <c r="M216" s="197"/>
      <c r="N216" s="198"/>
      <c r="O216" s="198"/>
      <c r="P216" s="198"/>
      <c r="Q216" s="198"/>
      <c r="R216" s="198"/>
      <c r="S216" s="198"/>
      <c r="T216" s="199"/>
      <c r="U216" s="14"/>
      <c r="V216" s="14"/>
      <c r="W216" s="14"/>
      <c r="X216" s="14"/>
      <c r="Y216" s="14"/>
      <c r="Z216" s="14"/>
      <c r="AA216" s="14"/>
      <c r="AB216" s="14"/>
      <c r="AC216" s="14"/>
      <c r="AD216" s="14"/>
      <c r="AE216" s="14"/>
      <c r="AT216" s="193" t="s">
        <v>144</v>
      </c>
      <c r="AU216" s="193" t="s">
        <v>79</v>
      </c>
      <c r="AV216" s="14" t="s">
        <v>79</v>
      </c>
      <c r="AW216" s="14" t="s">
        <v>33</v>
      </c>
      <c r="AX216" s="14" t="s">
        <v>71</v>
      </c>
      <c r="AY216" s="193" t="s">
        <v>129</v>
      </c>
    </row>
    <row r="217" s="15" customFormat="1">
      <c r="A217" s="15"/>
      <c r="B217" s="210"/>
      <c r="C217" s="15"/>
      <c r="D217" s="185" t="s">
        <v>144</v>
      </c>
      <c r="E217" s="211" t="s">
        <v>3</v>
      </c>
      <c r="F217" s="212" t="s">
        <v>319</v>
      </c>
      <c r="G217" s="15"/>
      <c r="H217" s="213">
        <v>61.840000000000003</v>
      </c>
      <c r="I217" s="214"/>
      <c r="J217" s="15"/>
      <c r="K217" s="15"/>
      <c r="L217" s="210"/>
      <c r="M217" s="215"/>
      <c r="N217" s="216"/>
      <c r="O217" s="216"/>
      <c r="P217" s="216"/>
      <c r="Q217" s="216"/>
      <c r="R217" s="216"/>
      <c r="S217" s="216"/>
      <c r="T217" s="217"/>
      <c r="U217" s="15"/>
      <c r="V217" s="15"/>
      <c r="W217" s="15"/>
      <c r="X217" s="15"/>
      <c r="Y217" s="15"/>
      <c r="Z217" s="15"/>
      <c r="AA217" s="15"/>
      <c r="AB217" s="15"/>
      <c r="AC217" s="15"/>
      <c r="AD217" s="15"/>
      <c r="AE217" s="15"/>
      <c r="AT217" s="211" t="s">
        <v>144</v>
      </c>
      <c r="AU217" s="211" t="s">
        <v>79</v>
      </c>
      <c r="AV217" s="15" t="s">
        <v>85</v>
      </c>
      <c r="AW217" s="15" t="s">
        <v>33</v>
      </c>
      <c r="AX217" s="15" t="s">
        <v>15</v>
      </c>
      <c r="AY217" s="211" t="s">
        <v>129</v>
      </c>
    </row>
    <row r="218" s="2" customFormat="1" ht="33" customHeight="1">
      <c r="A218" s="39"/>
      <c r="B218" s="165"/>
      <c r="C218" s="166" t="s">
        <v>348</v>
      </c>
      <c r="D218" s="166" t="s">
        <v>132</v>
      </c>
      <c r="E218" s="167" t="s">
        <v>421</v>
      </c>
      <c r="F218" s="168" t="s">
        <v>422</v>
      </c>
      <c r="G218" s="169" t="s">
        <v>135</v>
      </c>
      <c r="H218" s="170">
        <v>61.840000000000003</v>
      </c>
      <c r="I218" s="171"/>
      <c r="J218" s="172">
        <f>ROUND(I218*H218,2)</f>
        <v>0</v>
      </c>
      <c r="K218" s="168" t="s">
        <v>136</v>
      </c>
      <c r="L218" s="40"/>
      <c r="M218" s="173" t="s">
        <v>3</v>
      </c>
      <c r="N218" s="174" t="s">
        <v>43</v>
      </c>
      <c r="O218" s="73"/>
      <c r="P218" s="175">
        <f>O218*H218</f>
        <v>0</v>
      </c>
      <c r="Q218" s="175">
        <v>0</v>
      </c>
      <c r="R218" s="175">
        <f>Q218*H218</f>
        <v>0</v>
      </c>
      <c r="S218" s="175">
        <v>0</v>
      </c>
      <c r="T218" s="176">
        <f>S218*H218</f>
        <v>0</v>
      </c>
      <c r="U218" s="39"/>
      <c r="V218" s="39"/>
      <c r="W218" s="39"/>
      <c r="X218" s="39"/>
      <c r="Y218" s="39"/>
      <c r="Z218" s="39"/>
      <c r="AA218" s="39"/>
      <c r="AB218" s="39"/>
      <c r="AC218" s="39"/>
      <c r="AD218" s="39"/>
      <c r="AE218" s="39"/>
      <c r="AR218" s="177" t="s">
        <v>219</v>
      </c>
      <c r="AT218" s="177" t="s">
        <v>132</v>
      </c>
      <c r="AU218" s="177" t="s">
        <v>79</v>
      </c>
      <c r="AY218" s="20" t="s">
        <v>129</v>
      </c>
      <c r="BE218" s="178">
        <f>IF(N218="základní",J218,0)</f>
        <v>0</v>
      </c>
      <c r="BF218" s="178">
        <f>IF(N218="snížená",J218,0)</f>
        <v>0</v>
      </c>
      <c r="BG218" s="178">
        <f>IF(N218="zákl. přenesená",J218,0)</f>
        <v>0</v>
      </c>
      <c r="BH218" s="178">
        <f>IF(N218="sníž. přenesená",J218,0)</f>
        <v>0</v>
      </c>
      <c r="BI218" s="178">
        <f>IF(N218="nulová",J218,0)</f>
        <v>0</v>
      </c>
      <c r="BJ218" s="20" t="s">
        <v>79</v>
      </c>
      <c r="BK218" s="178">
        <f>ROUND(I218*H218,2)</f>
        <v>0</v>
      </c>
      <c r="BL218" s="20" t="s">
        <v>219</v>
      </c>
      <c r="BM218" s="177" t="s">
        <v>1022</v>
      </c>
    </row>
    <row r="219" s="2" customFormat="1">
      <c r="A219" s="39"/>
      <c r="B219" s="40"/>
      <c r="C219" s="39"/>
      <c r="D219" s="179" t="s">
        <v>138</v>
      </c>
      <c r="E219" s="39"/>
      <c r="F219" s="180" t="s">
        <v>424</v>
      </c>
      <c r="G219" s="39"/>
      <c r="H219" s="39"/>
      <c r="I219" s="181"/>
      <c r="J219" s="39"/>
      <c r="K219" s="39"/>
      <c r="L219" s="40"/>
      <c r="M219" s="182"/>
      <c r="N219" s="183"/>
      <c r="O219" s="73"/>
      <c r="P219" s="73"/>
      <c r="Q219" s="73"/>
      <c r="R219" s="73"/>
      <c r="S219" s="73"/>
      <c r="T219" s="74"/>
      <c r="U219" s="39"/>
      <c r="V219" s="39"/>
      <c r="W219" s="39"/>
      <c r="X219" s="39"/>
      <c r="Y219" s="39"/>
      <c r="Z219" s="39"/>
      <c r="AA219" s="39"/>
      <c r="AB219" s="39"/>
      <c r="AC219" s="39"/>
      <c r="AD219" s="39"/>
      <c r="AE219" s="39"/>
      <c r="AT219" s="20" t="s">
        <v>138</v>
      </c>
      <c r="AU219" s="20" t="s">
        <v>79</v>
      </c>
    </row>
    <row r="220" s="13" customFormat="1">
      <c r="A220" s="13"/>
      <c r="B220" s="184"/>
      <c r="C220" s="13"/>
      <c r="D220" s="185" t="s">
        <v>144</v>
      </c>
      <c r="E220" s="186" t="s">
        <v>3</v>
      </c>
      <c r="F220" s="187" t="s">
        <v>990</v>
      </c>
      <c r="G220" s="13"/>
      <c r="H220" s="186" t="s">
        <v>3</v>
      </c>
      <c r="I220" s="188"/>
      <c r="J220" s="13"/>
      <c r="K220" s="13"/>
      <c r="L220" s="184"/>
      <c r="M220" s="189"/>
      <c r="N220" s="190"/>
      <c r="O220" s="190"/>
      <c r="P220" s="190"/>
      <c r="Q220" s="190"/>
      <c r="R220" s="190"/>
      <c r="S220" s="190"/>
      <c r="T220" s="191"/>
      <c r="U220" s="13"/>
      <c r="V220" s="13"/>
      <c r="W220" s="13"/>
      <c r="X220" s="13"/>
      <c r="Y220" s="13"/>
      <c r="Z220" s="13"/>
      <c r="AA220" s="13"/>
      <c r="AB220" s="13"/>
      <c r="AC220" s="13"/>
      <c r="AD220" s="13"/>
      <c r="AE220" s="13"/>
      <c r="AT220" s="186" t="s">
        <v>144</v>
      </c>
      <c r="AU220" s="186" t="s">
        <v>79</v>
      </c>
      <c r="AV220" s="13" t="s">
        <v>15</v>
      </c>
      <c r="AW220" s="13" t="s">
        <v>33</v>
      </c>
      <c r="AX220" s="13" t="s">
        <v>71</v>
      </c>
      <c r="AY220" s="186" t="s">
        <v>129</v>
      </c>
    </row>
    <row r="221" s="14" customFormat="1">
      <c r="A221" s="14"/>
      <c r="B221" s="192"/>
      <c r="C221" s="14"/>
      <c r="D221" s="185" t="s">
        <v>144</v>
      </c>
      <c r="E221" s="193" t="s">
        <v>3</v>
      </c>
      <c r="F221" s="194" t="s">
        <v>991</v>
      </c>
      <c r="G221" s="14"/>
      <c r="H221" s="195">
        <v>52</v>
      </c>
      <c r="I221" s="196"/>
      <c r="J221" s="14"/>
      <c r="K221" s="14"/>
      <c r="L221" s="192"/>
      <c r="M221" s="197"/>
      <c r="N221" s="198"/>
      <c r="O221" s="198"/>
      <c r="P221" s="198"/>
      <c r="Q221" s="198"/>
      <c r="R221" s="198"/>
      <c r="S221" s="198"/>
      <c r="T221" s="199"/>
      <c r="U221" s="14"/>
      <c r="V221" s="14"/>
      <c r="W221" s="14"/>
      <c r="X221" s="14"/>
      <c r="Y221" s="14"/>
      <c r="Z221" s="14"/>
      <c r="AA221" s="14"/>
      <c r="AB221" s="14"/>
      <c r="AC221" s="14"/>
      <c r="AD221" s="14"/>
      <c r="AE221" s="14"/>
      <c r="AT221" s="193" t="s">
        <v>144</v>
      </c>
      <c r="AU221" s="193" t="s">
        <v>79</v>
      </c>
      <c r="AV221" s="14" t="s">
        <v>79</v>
      </c>
      <c r="AW221" s="14" t="s">
        <v>33</v>
      </c>
      <c r="AX221" s="14" t="s">
        <v>71</v>
      </c>
      <c r="AY221" s="193" t="s">
        <v>129</v>
      </c>
    </row>
    <row r="222" s="13" customFormat="1">
      <c r="A222" s="13"/>
      <c r="B222" s="184"/>
      <c r="C222" s="13"/>
      <c r="D222" s="185" t="s">
        <v>144</v>
      </c>
      <c r="E222" s="186" t="s">
        <v>3</v>
      </c>
      <c r="F222" s="187" t="s">
        <v>157</v>
      </c>
      <c r="G222" s="13"/>
      <c r="H222" s="186" t="s">
        <v>3</v>
      </c>
      <c r="I222" s="188"/>
      <c r="J222" s="13"/>
      <c r="K222" s="13"/>
      <c r="L222" s="184"/>
      <c r="M222" s="189"/>
      <c r="N222" s="190"/>
      <c r="O222" s="190"/>
      <c r="P222" s="190"/>
      <c r="Q222" s="190"/>
      <c r="R222" s="190"/>
      <c r="S222" s="190"/>
      <c r="T222" s="191"/>
      <c r="U222" s="13"/>
      <c r="V222" s="13"/>
      <c r="W222" s="13"/>
      <c r="X222" s="13"/>
      <c r="Y222" s="13"/>
      <c r="Z222" s="13"/>
      <c r="AA222" s="13"/>
      <c r="AB222" s="13"/>
      <c r="AC222" s="13"/>
      <c r="AD222" s="13"/>
      <c r="AE222" s="13"/>
      <c r="AT222" s="186" t="s">
        <v>144</v>
      </c>
      <c r="AU222" s="186" t="s">
        <v>79</v>
      </c>
      <c r="AV222" s="13" t="s">
        <v>15</v>
      </c>
      <c r="AW222" s="13" t="s">
        <v>33</v>
      </c>
      <c r="AX222" s="13" t="s">
        <v>71</v>
      </c>
      <c r="AY222" s="186" t="s">
        <v>129</v>
      </c>
    </row>
    <row r="223" s="14" customFormat="1">
      <c r="A223" s="14"/>
      <c r="B223" s="192"/>
      <c r="C223" s="14"/>
      <c r="D223" s="185" t="s">
        <v>144</v>
      </c>
      <c r="E223" s="193" t="s">
        <v>3</v>
      </c>
      <c r="F223" s="194" t="s">
        <v>992</v>
      </c>
      <c r="G223" s="14"/>
      <c r="H223" s="195">
        <v>9.8399999999999999</v>
      </c>
      <c r="I223" s="196"/>
      <c r="J223" s="14"/>
      <c r="K223" s="14"/>
      <c r="L223" s="192"/>
      <c r="M223" s="197"/>
      <c r="N223" s="198"/>
      <c r="O223" s="198"/>
      <c r="P223" s="198"/>
      <c r="Q223" s="198"/>
      <c r="R223" s="198"/>
      <c r="S223" s="198"/>
      <c r="T223" s="199"/>
      <c r="U223" s="14"/>
      <c r="V223" s="14"/>
      <c r="W223" s="14"/>
      <c r="X223" s="14"/>
      <c r="Y223" s="14"/>
      <c r="Z223" s="14"/>
      <c r="AA223" s="14"/>
      <c r="AB223" s="14"/>
      <c r="AC223" s="14"/>
      <c r="AD223" s="14"/>
      <c r="AE223" s="14"/>
      <c r="AT223" s="193" t="s">
        <v>144</v>
      </c>
      <c r="AU223" s="193" t="s">
        <v>79</v>
      </c>
      <c r="AV223" s="14" t="s">
        <v>79</v>
      </c>
      <c r="AW223" s="14" t="s">
        <v>33</v>
      </c>
      <c r="AX223" s="14" t="s">
        <v>71</v>
      </c>
      <c r="AY223" s="193" t="s">
        <v>129</v>
      </c>
    </row>
    <row r="224" s="15" customFormat="1">
      <c r="A224" s="15"/>
      <c r="B224" s="210"/>
      <c r="C224" s="15"/>
      <c r="D224" s="185" t="s">
        <v>144</v>
      </c>
      <c r="E224" s="211" t="s">
        <v>3</v>
      </c>
      <c r="F224" s="212" t="s">
        <v>319</v>
      </c>
      <c r="G224" s="15"/>
      <c r="H224" s="213">
        <v>61.840000000000003</v>
      </c>
      <c r="I224" s="214"/>
      <c r="J224" s="15"/>
      <c r="K224" s="15"/>
      <c r="L224" s="210"/>
      <c r="M224" s="215"/>
      <c r="N224" s="216"/>
      <c r="O224" s="216"/>
      <c r="P224" s="216"/>
      <c r="Q224" s="216"/>
      <c r="R224" s="216"/>
      <c r="S224" s="216"/>
      <c r="T224" s="217"/>
      <c r="U224" s="15"/>
      <c r="V224" s="15"/>
      <c r="W224" s="15"/>
      <c r="X224" s="15"/>
      <c r="Y224" s="15"/>
      <c r="Z224" s="15"/>
      <c r="AA224" s="15"/>
      <c r="AB224" s="15"/>
      <c r="AC224" s="15"/>
      <c r="AD224" s="15"/>
      <c r="AE224" s="15"/>
      <c r="AT224" s="211" t="s">
        <v>144</v>
      </c>
      <c r="AU224" s="211" t="s">
        <v>79</v>
      </c>
      <c r="AV224" s="15" t="s">
        <v>85</v>
      </c>
      <c r="AW224" s="15" t="s">
        <v>33</v>
      </c>
      <c r="AX224" s="15" t="s">
        <v>15</v>
      </c>
      <c r="AY224" s="211" t="s">
        <v>129</v>
      </c>
    </row>
    <row r="225" s="2" customFormat="1" ht="24.15" customHeight="1">
      <c r="A225" s="39"/>
      <c r="B225" s="165"/>
      <c r="C225" s="200" t="s">
        <v>367</v>
      </c>
      <c r="D225" s="200" t="s">
        <v>147</v>
      </c>
      <c r="E225" s="201" t="s">
        <v>426</v>
      </c>
      <c r="F225" s="202" t="s">
        <v>427</v>
      </c>
      <c r="G225" s="203" t="s">
        <v>135</v>
      </c>
      <c r="H225" s="204">
        <v>71.424999999999997</v>
      </c>
      <c r="I225" s="205"/>
      <c r="J225" s="206">
        <f>ROUND(I225*H225,2)</f>
        <v>0</v>
      </c>
      <c r="K225" s="202" t="s">
        <v>136</v>
      </c>
      <c r="L225" s="207"/>
      <c r="M225" s="208" t="s">
        <v>3</v>
      </c>
      <c r="N225" s="209" t="s">
        <v>43</v>
      </c>
      <c r="O225" s="73"/>
      <c r="P225" s="175">
        <f>O225*H225</f>
        <v>0</v>
      </c>
      <c r="Q225" s="175">
        <v>0.00029999999999999997</v>
      </c>
      <c r="R225" s="175">
        <f>Q225*H225</f>
        <v>0.021427499999999999</v>
      </c>
      <c r="S225" s="175">
        <v>0</v>
      </c>
      <c r="T225" s="176">
        <f>S225*H225</f>
        <v>0</v>
      </c>
      <c r="U225" s="39"/>
      <c r="V225" s="39"/>
      <c r="W225" s="39"/>
      <c r="X225" s="39"/>
      <c r="Y225" s="39"/>
      <c r="Z225" s="39"/>
      <c r="AA225" s="39"/>
      <c r="AB225" s="39"/>
      <c r="AC225" s="39"/>
      <c r="AD225" s="39"/>
      <c r="AE225" s="39"/>
      <c r="AR225" s="177" t="s">
        <v>320</v>
      </c>
      <c r="AT225" s="177" t="s">
        <v>147</v>
      </c>
      <c r="AU225" s="177" t="s">
        <v>79</v>
      </c>
      <c r="AY225" s="20" t="s">
        <v>129</v>
      </c>
      <c r="BE225" s="178">
        <f>IF(N225="základní",J225,0)</f>
        <v>0</v>
      </c>
      <c r="BF225" s="178">
        <f>IF(N225="snížená",J225,0)</f>
        <v>0</v>
      </c>
      <c r="BG225" s="178">
        <f>IF(N225="zákl. přenesená",J225,0)</f>
        <v>0</v>
      </c>
      <c r="BH225" s="178">
        <f>IF(N225="sníž. přenesená",J225,0)</f>
        <v>0</v>
      </c>
      <c r="BI225" s="178">
        <f>IF(N225="nulová",J225,0)</f>
        <v>0</v>
      </c>
      <c r="BJ225" s="20" t="s">
        <v>79</v>
      </c>
      <c r="BK225" s="178">
        <f>ROUND(I225*H225,2)</f>
        <v>0</v>
      </c>
      <c r="BL225" s="20" t="s">
        <v>219</v>
      </c>
      <c r="BM225" s="177" t="s">
        <v>1023</v>
      </c>
    </row>
    <row r="226" s="14" customFormat="1">
      <c r="A226" s="14"/>
      <c r="B226" s="192"/>
      <c r="C226" s="14"/>
      <c r="D226" s="185" t="s">
        <v>144</v>
      </c>
      <c r="E226" s="14"/>
      <c r="F226" s="194" t="s">
        <v>1024</v>
      </c>
      <c r="G226" s="14"/>
      <c r="H226" s="195">
        <v>71.424999999999997</v>
      </c>
      <c r="I226" s="196"/>
      <c r="J226" s="14"/>
      <c r="K226" s="14"/>
      <c r="L226" s="192"/>
      <c r="M226" s="197"/>
      <c r="N226" s="198"/>
      <c r="O226" s="198"/>
      <c r="P226" s="198"/>
      <c r="Q226" s="198"/>
      <c r="R226" s="198"/>
      <c r="S226" s="198"/>
      <c r="T226" s="199"/>
      <c r="U226" s="14"/>
      <c r="V226" s="14"/>
      <c r="W226" s="14"/>
      <c r="X226" s="14"/>
      <c r="Y226" s="14"/>
      <c r="Z226" s="14"/>
      <c r="AA226" s="14"/>
      <c r="AB226" s="14"/>
      <c r="AC226" s="14"/>
      <c r="AD226" s="14"/>
      <c r="AE226" s="14"/>
      <c r="AT226" s="193" t="s">
        <v>144</v>
      </c>
      <c r="AU226" s="193" t="s">
        <v>79</v>
      </c>
      <c r="AV226" s="14" t="s">
        <v>79</v>
      </c>
      <c r="AW226" s="14" t="s">
        <v>4</v>
      </c>
      <c r="AX226" s="14" t="s">
        <v>15</v>
      </c>
      <c r="AY226" s="193" t="s">
        <v>129</v>
      </c>
    </row>
    <row r="227" s="2" customFormat="1" ht="33" customHeight="1">
      <c r="A227" s="39"/>
      <c r="B227" s="165"/>
      <c r="C227" s="166" t="s">
        <v>372</v>
      </c>
      <c r="D227" s="166" t="s">
        <v>132</v>
      </c>
      <c r="E227" s="167" t="s">
        <v>880</v>
      </c>
      <c r="F227" s="168" t="s">
        <v>881</v>
      </c>
      <c r="G227" s="169" t="s">
        <v>135</v>
      </c>
      <c r="H227" s="170">
        <v>52</v>
      </c>
      <c r="I227" s="171"/>
      <c r="J227" s="172">
        <f>ROUND(I227*H227,2)</f>
        <v>0</v>
      </c>
      <c r="K227" s="168" t="s">
        <v>136</v>
      </c>
      <c r="L227" s="40"/>
      <c r="M227" s="173" t="s">
        <v>3</v>
      </c>
      <c r="N227" s="174" t="s">
        <v>43</v>
      </c>
      <c r="O227" s="73"/>
      <c r="P227" s="175">
        <f>O227*H227</f>
        <v>0</v>
      </c>
      <c r="Q227" s="175">
        <v>0</v>
      </c>
      <c r="R227" s="175">
        <f>Q227*H227</f>
        <v>0</v>
      </c>
      <c r="S227" s="175">
        <v>0</v>
      </c>
      <c r="T227" s="176">
        <f>S227*H227</f>
        <v>0</v>
      </c>
      <c r="U227" s="39"/>
      <c r="V227" s="39"/>
      <c r="W227" s="39"/>
      <c r="X227" s="39"/>
      <c r="Y227" s="39"/>
      <c r="Z227" s="39"/>
      <c r="AA227" s="39"/>
      <c r="AB227" s="39"/>
      <c r="AC227" s="39"/>
      <c r="AD227" s="39"/>
      <c r="AE227" s="39"/>
      <c r="AR227" s="177" t="s">
        <v>219</v>
      </c>
      <c r="AT227" s="177" t="s">
        <v>132</v>
      </c>
      <c r="AU227" s="177" t="s">
        <v>79</v>
      </c>
      <c r="AY227" s="20" t="s">
        <v>129</v>
      </c>
      <c r="BE227" s="178">
        <f>IF(N227="základní",J227,0)</f>
        <v>0</v>
      </c>
      <c r="BF227" s="178">
        <f>IF(N227="snížená",J227,0)</f>
        <v>0</v>
      </c>
      <c r="BG227" s="178">
        <f>IF(N227="zákl. přenesená",J227,0)</f>
        <v>0</v>
      </c>
      <c r="BH227" s="178">
        <f>IF(N227="sníž. přenesená",J227,0)</f>
        <v>0</v>
      </c>
      <c r="BI227" s="178">
        <f>IF(N227="nulová",J227,0)</f>
        <v>0</v>
      </c>
      <c r="BJ227" s="20" t="s">
        <v>79</v>
      </c>
      <c r="BK227" s="178">
        <f>ROUND(I227*H227,2)</f>
        <v>0</v>
      </c>
      <c r="BL227" s="20" t="s">
        <v>219</v>
      </c>
      <c r="BM227" s="177" t="s">
        <v>1025</v>
      </c>
    </row>
    <row r="228" s="2" customFormat="1">
      <c r="A228" s="39"/>
      <c r="B228" s="40"/>
      <c r="C228" s="39"/>
      <c r="D228" s="179" t="s">
        <v>138</v>
      </c>
      <c r="E228" s="39"/>
      <c r="F228" s="180" t="s">
        <v>883</v>
      </c>
      <c r="G228" s="39"/>
      <c r="H228" s="39"/>
      <c r="I228" s="181"/>
      <c r="J228" s="39"/>
      <c r="K228" s="39"/>
      <c r="L228" s="40"/>
      <c r="M228" s="182"/>
      <c r="N228" s="183"/>
      <c r="O228" s="73"/>
      <c r="P228" s="73"/>
      <c r="Q228" s="73"/>
      <c r="R228" s="73"/>
      <c r="S228" s="73"/>
      <c r="T228" s="74"/>
      <c r="U228" s="39"/>
      <c r="V228" s="39"/>
      <c r="W228" s="39"/>
      <c r="X228" s="39"/>
      <c r="Y228" s="39"/>
      <c r="Z228" s="39"/>
      <c r="AA228" s="39"/>
      <c r="AB228" s="39"/>
      <c r="AC228" s="39"/>
      <c r="AD228" s="39"/>
      <c r="AE228" s="39"/>
      <c r="AT228" s="20" t="s">
        <v>138</v>
      </c>
      <c r="AU228" s="20" t="s">
        <v>79</v>
      </c>
    </row>
    <row r="229" s="13" customFormat="1">
      <c r="A229" s="13"/>
      <c r="B229" s="184"/>
      <c r="C229" s="13"/>
      <c r="D229" s="185" t="s">
        <v>144</v>
      </c>
      <c r="E229" s="186" t="s">
        <v>3</v>
      </c>
      <c r="F229" s="187" t="s">
        <v>990</v>
      </c>
      <c r="G229" s="13"/>
      <c r="H229" s="186" t="s">
        <v>3</v>
      </c>
      <c r="I229" s="188"/>
      <c r="J229" s="13"/>
      <c r="K229" s="13"/>
      <c r="L229" s="184"/>
      <c r="M229" s="189"/>
      <c r="N229" s="190"/>
      <c r="O229" s="190"/>
      <c r="P229" s="190"/>
      <c r="Q229" s="190"/>
      <c r="R229" s="190"/>
      <c r="S229" s="190"/>
      <c r="T229" s="191"/>
      <c r="U229" s="13"/>
      <c r="V229" s="13"/>
      <c r="W229" s="13"/>
      <c r="X229" s="13"/>
      <c r="Y229" s="13"/>
      <c r="Z229" s="13"/>
      <c r="AA229" s="13"/>
      <c r="AB229" s="13"/>
      <c r="AC229" s="13"/>
      <c r="AD229" s="13"/>
      <c r="AE229" s="13"/>
      <c r="AT229" s="186" t="s">
        <v>144</v>
      </c>
      <c r="AU229" s="186" t="s">
        <v>79</v>
      </c>
      <c r="AV229" s="13" t="s">
        <v>15</v>
      </c>
      <c r="AW229" s="13" t="s">
        <v>33</v>
      </c>
      <c r="AX229" s="13" t="s">
        <v>71</v>
      </c>
      <c r="AY229" s="186" t="s">
        <v>129</v>
      </c>
    </row>
    <row r="230" s="14" customFormat="1">
      <c r="A230" s="14"/>
      <c r="B230" s="192"/>
      <c r="C230" s="14"/>
      <c r="D230" s="185" t="s">
        <v>144</v>
      </c>
      <c r="E230" s="193" t="s">
        <v>3</v>
      </c>
      <c r="F230" s="194" t="s">
        <v>991</v>
      </c>
      <c r="G230" s="14"/>
      <c r="H230" s="195">
        <v>52</v>
      </c>
      <c r="I230" s="196"/>
      <c r="J230" s="14"/>
      <c r="K230" s="14"/>
      <c r="L230" s="192"/>
      <c r="M230" s="197"/>
      <c r="N230" s="198"/>
      <c r="O230" s="198"/>
      <c r="P230" s="198"/>
      <c r="Q230" s="198"/>
      <c r="R230" s="198"/>
      <c r="S230" s="198"/>
      <c r="T230" s="199"/>
      <c r="U230" s="14"/>
      <c r="V230" s="14"/>
      <c r="W230" s="14"/>
      <c r="X230" s="14"/>
      <c r="Y230" s="14"/>
      <c r="Z230" s="14"/>
      <c r="AA230" s="14"/>
      <c r="AB230" s="14"/>
      <c r="AC230" s="14"/>
      <c r="AD230" s="14"/>
      <c r="AE230" s="14"/>
      <c r="AT230" s="193" t="s">
        <v>144</v>
      </c>
      <c r="AU230" s="193" t="s">
        <v>79</v>
      </c>
      <c r="AV230" s="14" t="s">
        <v>79</v>
      </c>
      <c r="AW230" s="14" t="s">
        <v>33</v>
      </c>
      <c r="AX230" s="14" t="s">
        <v>15</v>
      </c>
      <c r="AY230" s="193" t="s">
        <v>129</v>
      </c>
    </row>
    <row r="231" s="2" customFormat="1" ht="24.15" customHeight="1">
      <c r="A231" s="39"/>
      <c r="B231" s="165"/>
      <c r="C231" s="200" t="s">
        <v>376</v>
      </c>
      <c r="D231" s="200" t="s">
        <v>147</v>
      </c>
      <c r="E231" s="201" t="s">
        <v>426</v>
      </c>
      <c r="F231" s="202" t="s">
        <v>427</v>
      </c>
      <c r="G231" s="203" t="s">
        <v>135</v>
      </c>
      <c r="H231" s="204">
        <v>27.817</v>
      </c>
      <c r="I231" s="205"/>
      <c r="J231" s="206">
        <f>ROUND(I231*H231,2)</f>
        <v>0</v>
      </c>
      <c r="K231" s="202" t="s">
        <v>136</v>
      </c>
      <c r="L231" s="207"/>
      <c r="M231" s="208" t="s">
        <v>3</v>
      </c>
      <c r="N231" s="209" t="s">
        <v>43</v>
      </c>
      <c r="O231" s="73"/>
      <c r="P231" s="175">
        <f>O231*H231</f>
        <v>0</v>
      </c>
      <c r="Q231" s="175">
        <v>0.00029999999999999997</v>
      </c>
      <c r="R231" s="175">
        <f>Q231*H231</f>
        <v>0.0083450999999999994</v>
      </c>
      <c r="S231" s="175">
        <v>0</v>
      </c>
      <c r="T231" s="176">
        <f>S231*H231</f>
        <v>0</v>
      </c>
      <c r="U231" s="39"/>
      <c r="V231" s="39"/>
      <c r="W231" s="39"/>
      <c r="X231" s="39"/>
      <c r="Y231" s="39"/>
      <c r="Z231" s="39"/>
      <c r="AA231" s="39"/>
      <c r="AB231" s="39"/>
      <c r="AC231" s="39"/>
      <c r="AD231" s="39"/>
      <c r="AE231" s="39"/>
      <c r="AR231" s="177" t="s">
        <v>320</v>
      </c>
      <c r="AT231" s="177" t="s">
        <v>147</v>
      </c>
      <c r="AU231" s="177" t="s">
        <v>79</v>
      </c>
      <c r="AY231" s="20" t="s">
        <v>129</v>
      </c>
      <c r="BE231" s="178">
        <f>IF(N231="základní",J231,0)</f>
        <v>0</v>
      </c>
      <c r="BF231" s="178">
        <f>IF(N231="snížená",J231,0)</f>
        <v>0</v>
      </c>
      <c r="BG231" s="178">
        <f>IF(N231="zákl. přenesená",J231,0)</f>
        <v>0</v>
      </c>
      <c r="BH231" s="178">
        <f>IF(N231="sníž. přenesená",J231,0)</f>
        <v>0</v>
      </c>
      <c r="BI231" s="178">
        <f>IF(N231="nulová",J231,0)</f>
        <v>0</v>
      </c>
      <c r="BJ231" s="20" t="s">
        <v>79</v>
      </c>
      <c r="BK231" s="178">
        <f>ROUND(I231*H231,2)</f>
        <v>0</v>
      </c>
      <c r="BL231" s="20" t="s">
        <v>219</v>
      </c>
      <c r="BM231" s="177" t="s">
        <v>1026</v>
      </c>
    </row>
    <row r="232" s="14" customFormat="1">
      <c r="A232" s="14"/>
      <c r="B232" s="192"/>
      <c r="C232" s="14"/>
      <c r="D232" s="185" t="s">
        <v>144</v>
      </c>
      <c r="E232" s="14"/>
      <c r="F232" s="194" t="s">
        <v>1027</v>
      </c>
      <c r="G232" s="14"/>
      <c r="H232" s="195">
        <v>27.817</v>
      </c>
      <c r="I232" s="196"/>
      <c r="J232" s="14"/>
      <c r="K232" s="14"/>
      <c r="L232" s="192"/>
      <c r="M232" s="197"/>
      <c r="N232" s="198"/>
      <c r="O232" s="198"/>
      <c r="P232" s="198"/>
      <c r="Q232" s="198"/>
      <c r="R232" s="198"/>
      <c r="S232" s="198"/>
      <c r="T232" s="199"/>
      <c r="U232" s="14"/>
      <c r="V232" s="14"/>
      <c r="W232" s="14"/>
      <c r="X232" s="14"/>
      <c r="Y232" s="14"/>
      <c r="Z232" s="14"/>
      <c r="AA232" s="14"/>
      <c r="AB232" s="14"/>
      <c r="AC232" s="14"/>
      <c r="AD232" s="14"/>
      <c r="AE232" s="14"/>
      <c r="AT232" s="193" t="s">
        <v>144</v>
      </c>
      <c r="AU232" s="193" t="s">
        <v>79</v>
      </c>
      <c r="AV232" s="14" t="s">
        <v>79</v>
      </c>
      <c r="AW232" s="14" t="s">
        <v>4</v>
      </c>
      <c r="AX232" s="14" t="s">
        <v>15</v>
      </c>
      <c r="AY232" s="193" t="s">
        <v>129</v>
      </c>
    </row>
    <row r="233" s="2" customFormat="1" ht="55.5" customHeight="1">
      <c r="A233" s="39"/>
      <c r="B233" s="165"/>
      <c r="C233" s="166" t="s">
        <v>388</v>
      </c>
      <c r="D233" s="166" t="s">
        <v>132</v>
      </c>
      <c r="E233" s="167" t="s">
        <v>431</v>
      </c>
      <c r="F233" s="168" t="s">
        <v>432</v>
      </c>
      <c r="G233" s="169" t="s">
        <v>255</v>
      </c>
      <c r="H233" s="170">
        <v>0.65000000000000002</v>
      </c>
      <c r="I233" s="171"/>
      <c r="J233" s="172">
        <f>ROUND(I233*H233,2)</f>
        <v>0</v>
      </c>
      <c r="K233" s="168" t="s">
        <v>136</v>
      </c>
      <c r="L233" s="40"/>
      <c r="M233" s="173" t="s">
        <v>3</v>
      </c>
      <c r="N233" s="174" t="s">
        <v>43</v>
      </c>
      <c r="O233" s="73"/>
      <c r="P233" s="175">
        <f>O233*H233</f>
        <v>0</v>
      </c>
      <c r="Q233" s="175">
        <v>0</v>
      </c>
      <c r="R233" s="175">
        <f>Q233*H233</f>
        <v>0</v>
      </c>
      <c r="S233" s="175">
        <v>0</v>
      </c>
      <c r="T233" s="176">
        <f>S233*H233</f>
        <v>0</v>
      </c>
      <c r="U233" s="39"/>
      <c r="V233" s="39"/>
      <c r="W233" s="39"/>
      <c r="X233" s="39"/>
      <c r="Y233" s="39"/>
      <c r="Z233" s="39"/>
      <c r="AA233" s="39"/>
      <c r="AB233" s="39"/>
      <c r="AC233" s="39"/>
      <c r="AD233" s="39"/>
      <c r="AE233" s="39"/>
      <c r="AR233" s="177" t="s">
        <v>219</v>
      </c>
      <c r="AT233" s="177" t="s">
        <v>132</v>
      </c>
      <c r="AU233" s="177" t="s">
        <v>79</v>
      </c>
      <c r="AY233" s="20" t="s">
        <v>129</v>
      </c>
      <c r="BE233" s="178">
        <f>IF(N233="základní",J233,0)</f>
        <v>0</v>
      </c>
      <c r="BF233" s="178">
        <f>IF(N233="snížená",J233,0)</f>
        <v>0</v>
      </c>
      <c r="BG233" s="178">
        <f>IF(N233="zákl. přenesená",J233,0)</f>
        <v>0</v>
      </c>
      <c r="BH233" s="178">
        <f>IF(N233="sníž. přenesená",J233,0)</f>
        <v>0</v>
      </c>
      <c r="BI233" s="178">
        <f>IF(N233="nulová",J233,0)</f>
        <v>0</v>
      </c>
      <c r="BJ233" s="20" t="s">
        <v>79</v>
      </c>
      <c r="BK233" s="178">
        <f>ROUND(I233*H233,2)</f>
        <v>0</v>
      </c>
      <c r="BL233" s="20" t="s">
        <v>219</v>
      </c>
      <c r="BM233" s="177" t="s">
        <v>1028</v>
      </c>
    </row>
    <row r="234" s="2" customFormat="1">
      <c r="A234" s="39"/>
      <c r="B234" s="40"/>
      <c r="C234" s="39"/>
      <c r="D234" s="179" t="s">
        <v>138</v>
      </c>
      <c r="E234" s="39"/>
      <c r="F234" s="180" t="s">
        <v>434</v>
      </c>
      <c r="G234" s="39"/>
      <c r="H234" s="39"/>
      <c r="I234" s="181"/>
      <c r="J234" s="39"/>
      <c r="K234" s="39"/>
      <c r="L234" s="40"/>
      <c r="M234" s="182"/>
      <c r="N234" s="183"/>
      <c r="O234" s="73"/>
      <c r="P234" s="73"/>
      <c r="Q234" s="73"/>
      <c r="R234" s="73"/>
      <c r="S234" s="73"/>
      <c r="T234" s="74"/>
      <c r="U234" s="39"/>
      <c r="V234" s="39"/>
      <c r="W234" s="39"/>
      <c r="X234" s="39"/>
      <c r="Y234" s="39"/>
      <c r="Z234" s="39"/>
      <c r="AA234" s="39"/>
      <c r="AB234" s="39"/>
      <c r="AC234" s="39"/>
      <c r="AD234" s="39"/>
      <c r="AE234" s="39"/>
      <c r="AT234" s="20" t="s">
        <v>138</v>
      </c>
      <c r="AU234" s="20" t="s">
        <v>79</v>
      </c>
    </row>
    <row r="235" s="12" customFormat="1" ht="22.8" customHeight="1">
      <c r="A235" s="12"/>
      <c r="B235" s="152"/>
      <c r="C235" s="12"/>
      <c r="D235" s="153" t="s">
        <v>70</v>
      </c>
      <c r="E235" s="163" t="s">
        <v>435</v>
      </c>
      <c r="F235" s="163" t="s">
        <v>436</v>
      </c>
      <c r="G235" s="12"/>
      <c r="H235" s="12"/>
      <c r="I235" s="155"/>
      <c r="J235" s="164">
        <f>BK235</f>
        <v>0</v>
      </c>
      <c r="K235" s="12"/>
      <c r="L235" s="152"/>
      <c r="M235" s="157"/>
      <c r="N235" s="158"/>
      <c r="O235" s="158"/>
      <c r="P235" s="159">
        <f>SUM(P236:P254)</f>
        <v>0</v>
      </c>
      <c r="Q235" s="158"/>
      <c r="R235" s="159">
        <f>SUM(R236:R254)</f>
        <v>0.42281440000000003</v>
      </c>
      <c r="S235" s="158"/>
      <c r="T235" s="160">
        <f>SUM(T236:T254)</f>
        <v>0.82100000000000006</v>
      </c>
      <c r="U235" s="12"/>
      <c r="V235" s="12"/>
      <c r="W235" s="12"/>
      <c r="X235" s="12"/>
      <c r="Y235" s="12"/>
      <c r="Z235" s="12"/>
      <c r="AA235" s="12"/>
      <c r="AB235" s="12"/>
      <c r="AC235" s="12"/>
      <c r="AD235" s="12"/>
      <c r="AE235" s="12"/>
      <c r="AR235" s="153" t="s">
        <v>79</v>
      </c>
      <c r="AT235" s="161" t="s">
        <v>70</v>
      </c>
      <c r="AU235" s="161" t="s">
        <v>15</v>
      </c>
      <c r="AY235" s="153" t="s">
        <v>129</v>
      </c>
      <c r="BK235" s="162">
        <f>SUM(BK236:BK254)</f>
        <v>0</v>
      </c>
    </row>
    <row r="236" s="2" customFormat="1" ht="44.25" customHeight="1">
      <c r="A236" s="39"/>
      <c r="B236" s="165"/>
      <c r="C236" s="166" t="s">
        <v>400</v>
      </c>
      <c r="D236" s="166" t="s">
        <v>132</v>
      </c>
      <c r="E236" s="167" t="s">
        <v>443</v>
      </c>
      <c r="F236" s="168" t="s">
        <v>444</v>
      </c>
      <c r="G236" s="169" t="s">
        <v>135</v>
      </c>
      <c r="H236" s="170">
        <v>16.399999999999999</v>
      </c>
      <c r="I236" s="171"/>
      <c r="J236" s="172">
        <f>ROUND(I236*H236,2)</f>
        <v>0</v>
      </c>
      <c r="K236" s="168" t="s">
        <v>136</v>
      </c>
      <c r="L236" s="40"/>
      <c r="M236" s="173" t="s">
        <v>3</v>
      </c>
      <c r="N236" s="174" t="s">
        <v>43</v>
      </c>
      <c r="O236" s="73"/>
      <c r="P236" s="175">
        <f>O236*H236</f>
        <v>0</v>
      </c>
      <c r="Q236" s="175">
        <v>0</v>
      </c>
      <c r="R236" s="175">
        <f>Q236*H236</f>
        <v>0</v>
      </c>
      <c r="S236" s="175">
        <v>0.0025000000000000001</v>
      </c>
      <c r="T236" s="176">
        <f>S236*H236</f>
        <v>0.040999999999999995</v>
      </c>
      <c r="U236" s="39"/>
      <c r="V236" s="39"/>
      <c r="W236" s="39"/>
      <c r="X236" s="39"/>
      <c r="Y236" s="39"/>
      <c r="Z236" s="39"/>
      <c r="AA236" s="39"/>
      <c r="AB236" s="39"/>
      <c r="AC236" s="39"/>
      <c r="AD236" s="39"/>
      <c r="AE236" s="39"/>
      <c r="AR236" s="177" t="s">
        <v>219</v>
      </c>
      <c r="AT236" s="177" t="s">
        <v>132</v>
      </c>
      <c r="AU236" s="177" t="s">
        <v>79</v>
      </c>
      <c r="AY236" s="20" t="s">
        <v>129</v>
      </c>
      <c r="BE236" s="178">
        <f>IF(N236="základní",J236,0)</f>
        <v>0</v>
      </c>
      <c r="BF236" s="178">
        <f>IF(N236="snížená",J236,0)</f>
        <v>0</v>
      </c>
      <c r="BG236" s="178">
        <f>IF(N236="zákl. přenesená",J236,0)</f>
        <v>0</v>
      </c>
      <c r="BH236" s="178">
        <f>IF(N236="sníž. přenesená",J236,0)</f>
        <v>0</v>
      </c>
      <c r="BI236" s="178">
        <f>IF(N236="nulová",J236,0)</f>
        <v>0</v>
      </c>
      <c r="BJ236" s="20" t="s">
        <v>79</v>
      </c>
      <c r="BK236" s="178">
        <f>ROUND(I236*H236,2)</f>
        <v>0</v>
      </c>
      <c r="BL236" s="20" t="s">
        <v>219</v>
      </c>
      <c r="BM236" s="177" t="s">
        <v>1029</v>
      </c>
    </row>
    <row r="237" s="2" customFormat="1">
      <c r="A237" s="39"/>
      <c r="B237" s="40"/>
      <c r="C237" s="39"/>
      <c r="D237" s="179" t="s">
        <v>138</v>
      </c>
      <c r="E237" s="39"/>
      <c r="F237" s="180" t="s">
        <v>446</v>
      </c>
      <c r="G237" s="39"/>
      <c r="H237" s="39"/>
      <c r="I237" s="181"/>
      <c r="J237" s="39"/>
      <c r="K237" s="39"/>
      <c r="L237" s="40"/>
      <c r="M237" s="182"/>
      <c r="N237" s="183"/>
      <c r="O237" s="73"/>
      <c r="P237" s="73"/>
      <c r="Q237" s="73"/>
      <c r="R237" s="73"/>
      <c r="S237" s="73"/>
      <c r="T237" s="74"/>
      <c r="U237" s="39"/>
      <c r="V237" s="39"/>
      <c r="W237" s="39"/>
      <c r="X237" s="39"/>
      <c r="Y237" s="39"/>
      <c r="Z237" s="39"/>
      <c r="AA237" s="39"/>
      <c r="AB237" s="39"/>
      <c r="AC237" s="39"/>
      <c r="AD237" s="39"/>
      <c r="AE237" s="39"/>
      <c r="AT237" s="20" t="s">
        <v>138</v>
      </c>
      <c r="AU237" s="20" t="s">
        <v>79</v>
      </c>
    </row>
    <row r="238" s="2" customFormat="1" ht="49.05" customHeight="1">
      <c r="A238" s="39"/>
      <c r="B238" s="165"/>
      <c r="C238" s="166" t="s">
        <v>405</v>
      </c>
      <c r="D238" s="166" t="s">
        <v>132</v>
      </c>
      <c r="E238" s="167" t="s">
        <v>1030</v>
      </c>
      <c r="F238" s="168" t="s">
        <v>1031</v>
      </c>
      <c r="G238" s="169" t="s">
        <v>135</v>
      </c>
      <c r="H238" s="170">
        <v>52</v>
      </c>
      <c r="I238" s="171"/>
      <c r="J238" s="172">
        <f>ROUND(I238*H238,2)</f>
        <v>0</v>
      </c>
      <c r="K238" s="168" t="s">
        <v>136</v>
      </c>
      <c r="L238" s="40"/>
      <c r="M238" s="173" t="s">
        <v>3</v>
      </c>
      <c r="N238" s="174" t="s">
        <v>43</v>
      </c>
      <c r="O238" s="73"/>
      <c r="P238" s="175">
        <f>O238*H238</f>
        <v>0</v>
      </c>
      <c r="Q238" s="175">
        <v>0</v>
      </c>
      <c r="R238" s="175">
        <f>Q238*H238</f>
        <v>0</v>
      </c>
      <c r="S238" s="175">
        <v>0.014999999999999999</v>
      </c>
      <c r="T238" s="176">
        <f>S238*H238</f>
        <v>0.78000000000000003</v>
      </c>
      <c r="U238" s="39"/>
      <c r="V238" s="39"/>
      <c r="W238" s="39"/>
      <c r="X238" s="39"/>
      <c r="Y238" s="39"/>
      <c r="Z238" s="39"/>
      <c r="AA238" s="39"/>
      <c r="AB238" s="39"/>
      <c r="AC238" s="39"/>
      <c r="AD238" s="39"/>
      <c r="AE238" s="39"/>
      <c r="AR238" s="177" t="s">
        <v>219</v>
      </c>
      <c r="AT238" s="177" t="s">
        <v>132</v>
      </c>
      <c r="AU238" s="177" t="s">
        <v>79</v>
      </c>
      <c r="AY238" s="20" t="s">
        <v>129</v>
      </c>
      <c r="BE238" s="178">
        <f>IF(N238="základní",J238,0)</f>
        <v>0</v>
      </c>
      <c r="BF238" s="178">
        <f>IF(N238="snížená",J238,0)</f>
        <v>0</v>
      </c>
      <c r="BG238" s="178">
        <f>IF(N238="zákl. přenesená",J238,0)</f>
        <v>0</v>
      </c>
      <c r="BH238" s="178">
        <f>IF(N238="sníž. přenesená",J238,0)</f>
        <v>0</v>
      </c>
      <c r="BI238" s="178">
        <f>IF(N238="nulová",J238,0)</f>
        <v>0</v>
      </c>
      <c r="BJ238" s="20" t="s">
        <v>79</v>
      </c>
      <c r="BK238" s="178">
        <f>ROUND(I238*H238,2)</f>
        <v>0</v>
      </c>
      <c r="BL238" s="20" t="s">
        <v>219</v>
      </c>
      <c r="BM238" s="177" t="s">
        <v>1032</v>
      </c>
    </row>
    <row r="239" s="2" customFormat="1">
      <c r="A239" s="39"/>
      <c r="B239" s="40"/>
      <c r="C239" s="39"/>
      <c r="D239" s="179" t="s">
        <v>138</v>
      </c>
      <c r="E239" s="39"/>
      <c r="F239" s="180" t="s">
        <v>1033</v>
      </c>
      <c r="G239" s="39"/>
      <c r="H239" s="39"/>
      <c r="I239" s="181"/>
      <c r="J239" s="39"/>
      <c r="K239" s="39"/>
      <c r="L239" s="40"/>
      <c r="M239" s="182"/>
      <c r="N239" s="183"/>
      <c r="O239" s="73"/>
      <c r="P239" s="73"/>
      <c r="Q239" s="73"/>
      <c r="R239" s="73"/>
      <c r="S239" s="73"/>
      <c r="T239" s="74"/>
      <c r="U239" s="39"/>
      <c r="V239" s="39"/>
      <c r="W239" s="39"/>
      <c r="X239" s="39"/>
      <c r="Y239" s="39"/>
      <c r="Z239" s="39"/>
      <c r="AA239" s="39"/>
      <c r="AB239" s="39"/>
      <c r="AC239" s="39"/>
      <c r="AD239" s="39"/>
      <c r="AE239" s="39"/>
      <c r="AT239" s="20" t="s">
        <v>138</v>
      </c>
      <c r="AU239" s="20" t="s">
        <v>79</v>
      </c>
    </row>
    <row r="240" s="14" customFormat="1">
      <c r="A240" s="14"/>
      <c r="B240" s="192"/>
      <c r="C240" s="14"/>
      <c r="D240" s="185" t="s">
        <v>144</v>
      </c>
      <c r="E240" s="193" t="s">
        <v>3</v>
      </c>
      <c r="F240" s="194" t="s">
        <v>991</v>
      </c>
      <c r="G240" s="14"/>
      <c r="H240" s="195">
        <v>52</v>
      </c>
      <c r="I240" s="196"/>
      <c r="J240" s="14"/>
      <c r="K240" s="14"/>
      <c r="L240" s="192"/>
      <c r="M240" s="197"/>
      <c r="N240" s="198"/>
      <c r="O240" s="198"/>
      <c r="P240" s="198"/>
      <c r="Q240" s="198"/>
      <c r="R240" s="198"/>
      <c r="S240" s="198"/>
      <c r="T240" s="199"/>
      <c r="U240" s="14"/>
      <c r="V240" s="14"/>
      <c r="W240" s="14"/>
      <c r="X240" s="14"/>
      <c r="Y240" s="14"/>
      <c r="Z240" s="14"/>
      <c r="AA240" s="14"/>
      <c r="AB240" s="14"/>
      <c r="AC240" s="14"/>
      <c r="AD240" s="14"/>
      <c r="AE240" s="14"/>
      <c r="AT240" s="193" t="s">
        <v>144</v>
      </c>
      <c r="AU240" s="193" t="s">
        <v>79</v>
      </c>
      <c r="AV240" s="14" t="s">
        <v>79</v>
      </c>
      <c r="AW240" s="14" t="s">
        <v>33</v>
      </c>
      <c r="AX240" s="14" t="s">
        <v>15</v>
      </c>
      <c r="AY240" s="193" t="s">
        <v>129</v>
      </c>
    </row>
    <row r="241" s="2" customFormat="1" ht="49.05" customHeight="1">
      <c r="A241" s="39"/>
      <c r="B241" s="165"/>
      <c r="C241" s="166" t="s">
        <v>411</v>
      </c>
      <c r="D241" s="166" t="s">
        <v>132</v>
      </c>
      <c r="E241" s="167" t="s">
        <v>449</v>
      </c>
      <c r="F241" s="168" t="s">
        <v>450</v>
      </c>
      <c r="G241" s="169" t="s">
        <v>135</v>
      </c>
      <c r="H241" s="170">
        <v>16.399999999999999</v>
      </c>
      <c r="I241" s="171"/>
      <c r="J241" s="172">
        <f>ROUND(I241*H241,2)</f>
        <v>0</v>
      </c>
      <c r="K241" s="168" t="s">
        <v>136</v>
      </c>
      <c r="L241" s="40"/>
      <c r="M241" s="173" t="s">
        <v>3</v>
      </c>
      <c r="N241" s="174" t="s">
        <v>43</v>
      </c>
      <c r="O241" s="73"/>
      <c r="P241" s="175">
        <f>O241*H241</f>
        <v>0</v>
      </c>
      <c r="Q241" s="175">
        <v>0.0061199999999999996</v>
      </c>
      <c r="R241" s="175">
        <f>Q241*H241</f>
        <v>0.10036799999999999</v>
      </c>
      <c r="S241" s="175">
        <v>0</v>
      </c>
      <c r="T241" s="176">
        <f>S241*H241</f>
        <v>0</v>
      </c>
      <c r="U241" s="39"/>
      <c r="V241" s="39"/>
      <c r="W241" s="39"/>
      <c r="X241" s="39"/>
      <c r="Y241" s="39"/>
      <c r="Z241" s="39"/>
      <c r="AA241" s="39"/>
      <c r="AB241" s="39"/>
      <c r="AC241" s="39"/>
      <c r="AD241" s="39"/>
      <c r="AE241" s="39"/>
      <c r="AR241" s="177" t="s">
        <v>219</v>
      </c>
      <c r="AT241" s="177" t="s">
        <v>132</v>
      </c>
      <c r="AU241" s="177" t="s">
        <v>79</v>
      </c>
      <c r="AY241" s="20" t="s">
        <v>129</v>
      </c>
      <c r="BE241" s="178">
        <f>IF(N241="základní",J241,0)</f>
        <v>0</v>
      </c>
      <c r="BF241" s="178">
        <f>IF(N241="snížená",J241,0)</f>
        <v>0</v>
      </c>
      <c r="BG241" s="178">
        <f>IF(N241="zákl. přenesená",J241,0)</f>
        <v>0</v>
      </c>
      <c r="BH241" s="178">
        <f>IF(N241="sníž. přenesená",J241,0)</f>
        <v>0</v>
      </c>
      <c r="BI241" s="178">
        <f>IF(N241="nulová",J241,0)</f>
        <v>0</v>
      </c>
      <c r="BJ241" s="20" t="s">
        <v>79</v>
      </c>
      <c r="BK241" s="178">
        <f>ROUND(I241*H241,2)</f>
        <v>0</v>
      </c>
      <c r="BL241" s="20" t="s">
        <v>219</v>
      </c>
      <c r="BM241" s="177" t="s">
        <v>1034</v>
      </c>
    </row>
    <row r="242" s="2" customFormat="1">
      <c r="A242" s="39"/>
      <c r="B242" s="40"/>
      <c r="C242" s="39"/>
      <c r="D242" s="179" t="s">
        <v>138</v>
      </c>
      <c r="E242" s="39"/>
      <c r="F242" s="180" t="s">
        <v>452</v>
      </c>
      <c r="G242" s="39"/>
      <c r="H242" s="39"/>
      <c r="I242" s="181"/>
      <c r="J242" s="39"/>
      <c r="K242" s="39"/>
      <c r="L242" s="40"/>
      <c r="M242" s="182"/>
      <c r="N242" s="183"/>
      <c r="O242" s="73"/>
      <c r="P242" s="73"/>
      <c r="Q242" s="73"/>
      <c r="R242" s="73"/>
      <c r="S242" s="73"/>
      <c r="T242" s="74"/>
      <c r="U242" s="39"/>
      <c r="V242" s="39"/>
      <c r="W242" s="39"/>
      <c r="X242" s="39"/>
      <c r="Y242" s="39"/>
      <c r="Z242" s="39"/>
      <c r="AA242" s="39"/>
      <c r="AB242" s="39"/>
      <c r="AC242" s="39"/>
      <c r="AD242" s="39"/>
      <c r="AE242" s="39"/>
      <c r="AT242" s="20" t="s">
        <v>138</v>
      </c>
      <c r="AU242" s="20" t="s">
        <v>79</v>
      </c>
    </row>
    <row r="243" s="13" customFormat="1">
      <c r="A243" s="13"/>
      <c r="B243" s="184"/>
      <c r="C243" s="13"/>
      <c r="D243" s="185" t="s">
        <v>144</v>
      </c>
      <c r="E243" s="186" t="s">
        <v>3</v>
      </c>
      <c r="F243" s="187" t="s">
        <v>157</v>
      </c>
      <c r="G243" s="13"/>
      <c r="H243" s="186" t="s">
        <v>3</v>
      </c>
      <c r="I243" s="188"/>
      <c r="J243" s="13"/>
      <c r="K243" s="13"/>
      <c r="L243" s="184"/>
      <c r="M243" s="189"/>
      <c r="N243" s="190"/>
      <c r="O243" s="190"/>
      <c r="P243" s="190"/>
      <c r="Q243" s="190"/>
      <c r="R243" s="190"/>
      <c r="S243" s="190"/>
      <c r="T243" s="191"/>
      <c r="U243" s="13"/>
      <c r="V243" s="13"/>
      <c r="W243" s="13"/>
      <c r="X243" s="13"/>
      <c r="Y243" s="13"/>
      <c r="Z243" s="13"/>
      <c r="AA243" s="13"/>
      <c r="AB243" s="13"/>
      <c r="AC243" s="13"/>
      <c r="AD243" s="13"/>
      <c r="AE243" s="13"/>
      <c r="AT243" s="186" t="s">
        <v>144</v>
      </c>
      <c r="AU243" s="186" t="s">
        <v>79</v>
      </c>
      <c r="AV243" s="13" t="s">
        <v>15</v>
      </c>
      <c r="AW243" s="13" t="s">
        <v>33</v>
      </c>
      <c r="AX243" s="13" t="s">
        <v>71</v>
      </c>
      <c r="AY243" s="186" t="s">
        <v>129</v>
      </c>
    </row>
    <row r="244" s="14" customFormat="1">
      <c r="A244" s="14"/>
      <c r="B244" s="192"/>
      <c r="C244" s="14"/>
      <c r="D244" s="185" t="s">
        <v>144</v>
      </c>
      <c r="E244" s="193" t="s">
        <v>3</v>
      </c>
      <c r="F244" s="194" t="s">
        <v>1035</v>
      </c>
      <c r="G244" s="14"/>
      <c r="H244" s="195">
        <v>16.399999999999999</v>
      </c>
      <c r="I244" s="196"/>
      <c r="J244" s="14"/>
      <c r="K244" s="14"/>
      <c r="L244" s="192"/>
      <c r="M244" s="197"/>
      <c r="N244" s="198"/>
      <c r="O244" s="198"/>
      <c r="P244" s="198"/>
      <c r="Q244" s="198"/>
      <c r="R244" s="198"/>
      <c r="S244" s="198"/>
      <c r="T244" s="199"/>
      <c r="U244" s="14"/>
      <c r="V244" s="14"/>
      <c r="W244" s="14"/>
      <c r="X244" s="14"/>
      <c r="Y244" s="14"/>
      <c r="Z244" s="14"/>
      <c r="AA244" s="14"/>
      <c r="AB244" s="14"/>
      <c r="AC244" s="14"/>
      <c r="AD244" s="14"/>
      <c r="AE244" s="14"/>
      <c r="AT244" s="193" t="s">
        <v>144</v>
      </c>
      <c r="AU244" s="193" t="s">
        <v>79</v>
      </c>
      <c r="AV244" s="14" t="s">
        <v>79</v>
      </c>
      <c r="AW244" s="14" t="s">
        <v>33</v>
      </c>
      <c r="AX244" s="14" t="s">
        <v>15</v>
      </c>
      <c r="AY244" s="193" t="s">
        <v>129</v>
      </c>
    </row>
    <row r="245" s="2" customFormat="1" ht="16.5" customHeight="1">
      <c r="A245" s="39"/>
      <c r="B245" s="165"/>
      <c r="C245" s="200" t="s">
        <v>416</v>
      </c>
      <c r="D245" s="200" t="s">
        <v>147</v>
      </c>
      <c r="E245" s="201" t="s">
        <v>455</v>
      </c>
      <c r="F245" s="202" t="s">
        <v>456</v>
      </c>
      <c r="G245" s="203" t="s">
        <v>135</v>
      </c>
      <c r="H245" s="204">
        <v>17.219999999999999</v>
      </c>
      <c r="I245" s="205"/>
      <c r="J245" s="206">
        <f>ROUND(I245*H245,2)</f>
        <v>0</v>
      </c>
      <c r="K245" s="202" t="s">
        <v>136</v>
      </c>
      <c r="L245" s="207"/>
      <c r="M245" s="208" t="s">
        <v>3</v>
      </c>
      <c r="N245" s="209" t="s">
        <v>43</v>
      </c>
      <c r="O245" s="73"/>
      <c r="P245" s="175">
        <f>O245*H245</f>
        <v>0</v>
      </c>
      <c r="Q245" s="175">
        <v>0.0011199999999999999</v>
      </c>
      <c r="R245" s="175">
        <f>Q245*H245</f>
        <v>0.019286399999999999</v>
      </c>
      <c r="S245" s="175">
        <v>0</v>
      </c>
      <c r="T245" s="176">
        <f>S245*H245</f>
        <v>0</v>
      </c>
      <c r="U245" s="39"/>
      <c r="V245" s="39"/>
      <c r="W245" s="39"/>
      <c r="X245" s="39"/>
      <c r="Y245" s="39"/>
      <c r="Z245" s="39"/>
      <c r="AA245" s="39"/>
      <c r="AB245" s="39"/>
      <c r="AC245" s="39"/>
      <c r="AD245" s="39"/>
      <c r="AE245" s="39"/>
      <c r="AR245" s="177" t="s">
        <v>320</v>
      </c>
      <c r="AT245" s="177" t="s">
        <v>147</v>
      </c>
      <c r="AU245" s="177" t="s">
        <v>79</v>
      </c>
      <c r="AY245" s="20" t="s">
        <v>129</v>
      </c>
      <c r="BE245" s="178">
        <f>IF(N245="základní",J245,0)</f>
        <v>0</v>
      </c>
      <c r="BF245" s="178">
        <f>IF(N245="snížená",J245,0)</f>
        <v>0</v>
      </c>
      <c r="BG245" s="178">
        <f>IF(N245="zákl. přenesená",J245,0)</f>
        <v>0</v>
      </c>
      <c r="BH245" s="178">
        <f>IF(N245="sníž. přenesená",J245,0)</f>
        <v>0</v>
      </c>
      <c r="BI245" s="178">
        <f>IF(N245="nulová",J245,0)</f>
        <v>0</v>
      </c>
      <c r="BJ245" s="20" t="s">
        <v>79</v>
      </c>
      <c r="BK245" s="178">
        <f>ROUND(I245*H245,2)</f>
        <v>0</v>
      </c>
      <c r="BL245" s="20" t="s">
        <v>219</v>
      </c>
      <c r="BM245" s="177" t="s">
        <v>1036</v>
      </c>
    </row>
    <row r="246" s="14" customFormat="1">
      <c r="A246" s="14"/>
      <c r="B246" s="192"/>
      <c r="C246" s="14"/>
      <c r="D246" s="185" t="s">
        <v>144</v>
      </c>
      <c r="E246" s="14"/>
      <c r="F246" s="194" t="s">
        <v>1037</v>
      </c>
      <c r="G246" s="14"/>
      <c r="H246" s="195">
        <v>17.219999999999999</v>
      </c>
      <c r="I246" s="196"/>
      <c r="J246" s="14"/>
      <c r="K246" s="14"/>
      <c r="L246" s="192"/>
      <c r="M246" s="197"/>
      <c r="N246" s="198"/>
      <c r="O246" s="198"/>
      <c r="P246" s="198"/>
      <c r="Q246" s="198"/>
      <c r="R246" s="198"/>
      <c r="S246" s="198"/>
      <c r="T246" s="199"/>
      <c r="U246" s="14"/>
      <c r="V246" s="14"/>
      <c r="W246" s="14"/>
      <c r="X246" s="14"/>
      <c r="Y246" s="14"/>
      <c r="Z246" s="14"/>
      <c r="AA246" s="14"/>
      <c r="AB246" s="14"/>
      <c r="AC246" s="14"/>
      <c r="AD246" s="14"/>
      <c r="AE246" s="14"/>
      <c r="AT246" s="193" t="s">
        <v>144</v>
      </c>
      <c r="AU246" s="193" t="s">
        <v>79</v>
      </c>
      <c r="AV246" s="14" t="s">
        <v>79</v>
      </c>
      <c r="AW246" s="14" t="s">
        <v>4</v>
      </c>
      <c r="AX246" s="14" t="s">
        <v>15</v>
      </c>
      <c r="AY246" s="193" t="s">
        <v>129</v>
      </c>
    </row>
    <row r="247" s="2" customFormat="1" ht="33" customHeight="1">
      <c r="A247" s="39"/>
      <c r="B247" s="165"/>
      <c r="C247" s="166" t="s">
        <v>420</v>
      </c>
      <c r="D247" s="166" t="s">
        <v>132</v>
      </c>
      <c r="E247" s="167" t="s">
        <v>490</v>
      </c>
      <c r="F247" s="168" t="s">
        <v>491</v>
      </c>
      <c r="G247" s="169" t="s">
        <v>135</v>
      </c>
      <c r="H247" s="170">
        <v>52</v>
      </c>
      <c r="I247" s="171"/>
      <c r="J247" s="172">
        <f>ROUND(I247*H247,2)</f>
        <v>0</v>
      </c>
      <c r="K247" s="168" t="s">
        <v>136</v>
      </c>
      <c r="L247" s="40"/>
      <c r="M247" s="173" t="s">
        <v>3</v>
      </c>
      <c r="N247" s="174" t="s">
        <v>43</v>
      </c>
      <c r="O247" s="73"/>
      <c r="P247" s="175">
        <f>O247*H247</f>
        <v>0</v>
      </c>
      <c r="Q247" s="175">
        <v>0.00058</v>
      </c>
      <c r="R247" s="175">
        <f>Q247*H247</f>
        <v>0.030159999999999999</v>
      </c>
      <c r="S247" s="175">
        <v>0</v>
      </c>
      <c r="T247" s="176">
        <f>S247*H247</f>
        <v>0</v>
      </c>
      <c r="U247" s="39"/>
      <c r="V247" s="39"/>
      <c r="W247" s="39"/>
      <c r="X247" s="39"/>
      <c r="Y247" s="39"/>
      <c r="Z247" s="39"/>
      <c r="AA247" s="39"/>
      <c r="AB247" s="39"/>
      <c r="AC247" s="39"/>
      <c r="AD247" s="39"/>
      <c r="AE247" s="39"/>
      <c r="AR247" s="177" t="s">
        <v>219</v>
      </c>
      <c r="AT247" s="177" t="s">
        <v>132</v>
      </c>
      <c r="AU247" s="177" t="s">
        <v>79</v>
      </c>
      <c r="AY247" s="20" t="s">
        <v>129</v>
      </c>
      <c r="BE247" s="178">
        <f>IF(N247="základní",J247,0)</f>
        <v>0</v>
      </c>
      <c r="BF247" s="178">
        <f>IF(N247="snížená",J247,0)</f>
        <v>0</v>
      </c>
      <c r="BG247" s="178">
        <f>IF(N247="zákl. přenesená",J247,0)</f>
        <v>0</v>
      </c>
      <c r="BH247" s="178">
        <f>IF(N247="sníž. přenesená",J247,0)</f>
        <v>0</v>
      </c>
      <c r="BI247" s="178">
        <f>IF(N247="nulová",J247,0)</f>
        <v>0</v>
      </c>
      <c r="BJ247" s="20" t="s">
        <v>79</v>
      </c>
      <c r="BK247" s="178">
        <f>ROUND(I247*H247,2)</f>
        <v>0</v>
      </c>
      <c r="BL247" s="20" t="s">
        <v>219</v>
      </c>
      <c r="BM247" s="177" t="s">
        <v>1038</v>
      </c>
    </row>
    <row r="248" s="2" customFormat="1">
      <c r="A248" s="39"/>
      <c r="B248" s="40"/>
      <c r="C248" s="39"/>
      <c r="D248" s="179" t="s">
        <v>138</v>
      </c>
      <c r="E248" s="39"/>
      <c r="F248" s="180" t="s">
        <v>493</v>
      </c>
      <c r="G248" s="39"/>
      <c r="H248" s="39"/>
      <c r="I248" s="181"/>
      <c r="J248" s="39"/>
      <c r="K248" s="39"/>
      <c r="L248" s="40"/>
      <c r="M248" s="182"/>
      <c r="N248" s="183"/>
      <c r="O248" s="73"/>
      <c r="P248" s="73"/>
      <c r="Q248" s="73"/>
      <c r="R248" s="73"/>
      <c r="S248" s="73"/>
      <c r="T248" s="74"/>
      <c r="U248" s="39"/>
      <c r="V248" s="39"/>
      <c r="W248" s="39"/>
      <c r="X248" s="39"/>
      <c r="Y248" s="39"/>
      <c r="Z248" s="39"/>
      <c r="AA248" s="39"/>
      <c r="AB248" s="39"/>
      <c r="AC248" s="39"/>
      <c r="AD248" s="39"/>
      <c r="AE248" s="39"/>
      <c r="AT248" s="20" t="s">
        <v>138</v>
      </c>
      <c r="AU248" s="20" t="s">
        <v>79</v>
      </c>
    </row>
    <row r="249" s="14" customFormat="1">
      <c r="A249" s="14"/>
      <c r="B249" s="192"/>
      <c r="C249" s="14"/>
      <c r="D249" s="185" t="s">
        <v>144</v>
      </c>
      <c r="E249" s="193" t="s">
        <v>3</v>
      </c>
      <c r="F249" s="194" t="s">
        <v>991</v>
      </c>
      <c r="G249" s="14"/>
      <c r="H249" s="195">
        <v>52</v>
      </c>
      <c r="I249" s="196"/>
      <c r="J249" s="14"/>
      <c r="K249" s="14"/>
      <c r="L249" s="192"/>
      <c r="M249" s="197"/>
      <c r="N249" s="198"/>
      <c r="O249" s="198"/>
      <c r="P249" s="198"/>
      <c r="Q249" s="198"/>
      <c r="R249" s="198"/>
      <c r="S249" s="198"/>
      <c r="T249" s="199"/>
      <c r="U249" s="14"/>
      <c r="V249" s="14"/>
      <c r="W249" s="14"/>
      <c r="X249" s="14"/>
      <c r="Y249" s="14"/>
      <c r="Z249" s="14"/>
      <c r="AA249" s="14"/>
      <c r="AB249" s="14"/>
      <c r="AC249" s="14"/>
      <c r="AD249" s="14"/>
      <c r="AE249" s="14"/>
      <c r="AT249" s="193" t="s">
        <v>144</v>
      </c>
      <c r="AU249" s="193" t="s">
        <v>79</v>
      </c>
      <c r="AV249" s="14" t="s">
        <v>79</v>
      </c>
      <c r="AW249" s="14" t="s">
        <v>33</v>
      </c>
      <c r="AX249" s="14" t="s">
        <v>15</v>
      </c>
      <c r="AY249" s="193" t="s">
        <v>129</v>
      </c>
    </row>
    <row r="250" s="2" customFormat="1" ht="16.5" customHeight="1">
      <c r="A250" s="39"/>
      <c r="B250" s="165"/>
      <c r="C250" s="200" t="s">
        <v>425</v>
      </c>
      <c r="D250" s="200" t="s">
        <v>147</v>
      </c>
      <c r="E250" s="201" t="s">
        <v>495</v>
      </c>
      <c r="F250" s="202" t="s">
        <v>496</v>
      </c>
      <c r="G250" s="203" t="s">
        <v>497</v>
      </c>
      <c r="H250" s="204">
        <v>10.92</v>
      </c>
      <c r="I250" s="205"/>
      <c r="J250" s="206">
        <f>ROUND(I250*H250,2)</f>
        <v>0</v>
      </c>
      <c r="K250" s="202" t="s">
        <v>136</v>
      </c>
      <c r="L250" s="207"/>
      <c r="M250" s="208" t="s">
        <v>3</v>
      </c>
      <c r="N250" s="209" t="s">
        <v>43</v>
      </c>
      <c r="O250" s="73"/>
      <c r="P250" s="175">
        <f>O250*H250</f>
        <v>0</v>
      </c>
      <c r="Q250" s="175">
        <v>0.025000000000000001</v>
      </c>
      <c r="R250" s="175">
        <f>Q250*H250</f>
        <v>0.27300000000000002</v>
      </c>
      <c r="S250" s="175">
        <v>0</v>
      </c>
      <c r="T250" s="176">
        <f>S250*H250</f>
        <v>0</v>
      </c>
      <c r="U250" s="39"/>
      <c r="V250" s="39"/>
      <c r="W250" s="39"/>
      <c r="X250" s="39"/>
      <c r="Y250" s="39"/>
      <c r="Z250" s="39"/>
      <c r="AA250" s="39"/>
      <c r="AB250" s="39"/>
      <c r="AC250" s="39"/>
      <c r="AD250" s="39"/>
      <c r="AE250" s="39"/>
      <c r="AR250" s="177" t="s">
        <v>320</v>
      </c>
      <c r="AT250" s="177" t="s">
        <v>147</v>
      </c>
      <c r="AU250" s="177" t="s">
        <v>79</v>
      </c>
      <c r="AY250" s="20" t="s">
        <v>129</v>
      </c>
      <c r="BE250" s="178">
        <f>IF(N250="základní",J250,0)</f>
        <v>0</v>
      </c>
      <c r="BF250" s="178">
        <f>IF(N250="snížená",J250,0)</f>
        <v>0</v>
      </c>
      <c r="BG250" s="178">
        <f>IF(N250="zákl. přenesená",J250,0)</f>
        <v>0</v>
      </c>
      <c r="BH250" s="178">
        <f>IF(N250="sníž. přenesená",J250,0)</f>
        <v>0</v>
      </c>
      <c r="BI250" s="178">
        <f>IF(N250="nulová",J250,0)</f>
        <v>0</v>
      </c>
      <c r="BJ250" s="20" t="s">
        <v>79</v>
      </c>
      <c r="BK250" s="178">
        <f>ROUND(I250*H250,2)</f>
        <v>0</v>
      </c>
      <c r="BL250" s="20" t="s">
        <v>219</v>
      </c>
      <c r="BM250" s="177" t="s">
        <v>1039</v>
      </c>
    </row>
    <row r="251" s="14" customFormat="1">
      <c r="A251" s="14"/>
      <c r="B251" s="192"/>
      <c r="C251" s="14"/>
      <c r="D251" s="185" t="s">
        <v>144</v>
      </c>
      <c r="E251" s="193" t="s">
        <v>3</v>
      </c>
      <c r="F251" s="194" t="s">
        <v>1040</v>
      </c>
      <c r="G251" s="14"/>
      <c r="H251" s="195">
        <v>10.4</v>
      </c>
      <c r="I251" s="196"/>
      <c r="J251" s="14"/>
      <c r="K251" s="14"/>
      <c r="L251" s="192"/>
      <c r="M251" s="197"/>
      <c r="N251" s="198"/>
      <c r="O251" s="198"/>
      <c r="P251" s="198"/>
      <c r="Q251" s="198"/>
      <c r="R251" s="198"/>
      <c r="S251" s="198"/>
      <c r="T251" s="199"/>
      <c r="U251" s="14"/>
      <c r="V251" s="14"/>
      <c r="W251" s="14"/>
      <c r="X251" s="14"/>
      <c r="Y251" s="14"/>
      <c r="Z251" s="14"/>
      <c r="AA251" s="14"/>
      <c r="AB251" s="14"/>
      <c r="AC251" s="14"/>
      <c r="AD251" s="14"/>
      <c r="AE251" s="14"/>
      <c r="AT251" s="193" t="s">
        <v>144</v>
      </c>
      <c r="AU251" s="193" t="s">
        <v>79</v>
      </c>
      <c r="AV251" s="14" t="s">
        <v>79</v>
      </c>
      <c r="AW251" s="14" t="s">
        <v>33</v>
      </c>
      <c r="AX251" s="14" t="s">
        <v>15</v>
      </c>
      <c r="AY251" s="193" t="s">
        <v>129</v>
      </c>
    </row>
    <row r="252" s="14" customFormat="1">
      <c r="A252" s="14"/>
      <c r="B252" s="192"/>
      <c r="C252" s="14"/>
      <c r="D252" s="185" t="s">
        <v>144</v>
      </c>
      <c r="E252" s="14"/>
      <c r="F252" s="194" t="s">
        <v>1041</v>
      </c>
      <c r="G252" s="14"/>
      <c r="H252" s="195">
        <v>10.92</v>
      </c>
      <c r="I252" s="196"/>
      <c r="J252" s="14"/>
      <c r="K252" s="14"/>
      <c r="L252" s="192"/>
      <c r="M252" s="197"/>
      <c r="N252" s="198"/>
      <c r="O252" s="198"/>
      <c r="P252" s="198"/>
      <c r="Q252" s="198"/>
      <c r="R252" s="198"/>
      <c r="S252" s="198"/>
      <c r="T252" s="199"/>
      <c r="U252" s="14"/>
      <c r="V252" s="14"/>
      <c r="W252" s="14"/>
      <c r="X252" s="14"/>
      <c r="Y252" s="14"/>
      <c r="Z252" s="14"/>
      <c r="AA252" s="14"/>
      <c r="AB252" s="14"/>
      <c r="AC252" s="14"/>
      <c r="AD252" s="14"/>
      <c r="AE252" s="14"/>
      <c r="AT252" s="193" t="s">
        <v>144</v>
      </c>
      <c r="AU252" s="193" t="s">
        <v>79</v>
      </c>
      <c r="AV252" s="14" t="s">
        <v>79</v>
      </c>
      <c r="AW252" s="14" t="s">
        <v>4</v>
      </c>
      <c r="AX252" s="14" t="s">
        <v>15</v>
      </c>
      <c r="AY252" s="193" t="s">
        <v>129</v>
      </c>
    </row>
    <row r="253" s="2" customFormat="1" ht="55.5" customHeight="1">
      <c r="A253" s="39"/>
      <c r="B253" s="165"/>
      <c r="C253" s="166" t="s">
        <v>430</v>
      </c>
      <c r="D253" s="166" t="s">
        <v>132</v>
      </c>
      <c r="E253" s="167" t="s">
        <v>514</v>
      </c>
      <c r="F253" s="168" t="s">
        <v>515</v>
      </c>
      <c r="G253" s="169" t="s">
        <v>255</v>
      </c>
      <c r="H253" s="170">
        <v>0.42299999999999999</v>
      </c>
      <c r="I253" s="171"/>
      <c r="J253" s="172">
        <f>ROUND(I253*H253,2)</f>
        <v>0</v>
      </c>
      <c r="K253" s="168" t="s">
        <v>136</v>
      </c>
      <c r="L253" s="40"/>
      <c r="M253" s="173" t="s">
        <v>3</v>
      </c>
      <c r="N253" s="174" t="s">
        <v>43</v>
      </c>
      <c r="O253" s="73"/>
      <c r="P253" s="175">
        <f>O253*H253</f>
        <v>0</v>
      </c>
      <c r="Q253" s="175">
        <v>0</v>
      </c>
      <c r="R253" s="175">
        <f>Q253*H253</f>
        <v>0</v>
      </c>
      <c r="S253" s="175">
        <v>0</v>
      </c>
      <c r="T253" s="176">
        <f>S253*H253</f>
        <v>0</v>
      </c>
      <c r="U253" s="39"/>
      <c r="V253" s="39"/>
      <c r="W253" s="39"/>
      <c r="X253" s="39"/>
      <c r="Y253" s="39"/>
      <c r="Z253" s="39"/>
      <c r="AA253" s="39"/>
      <c r="AB253" s="39"/>
      <c r="AC253" s="39"/>
      <c r="AD253" s="39"/>
      <c r="AE253" s="39"/>
      <c r="AR253" s="177" t="s">
        <v>219</v>
      </c>
      <c r="AT253" s="177" t="s">
        <v>132</v>
      </c>
      <c r="AU253" s="177" t="s">
        <v>79</v>
      </c>
      <c r="AY253" s="20" t="s">
        <v>129</v>
      </c>
      <c r="BE253" s="178">
        <f>IF(N253="základní",J253,0)</f>
        <v>0</v>
      </c>
      <c r="BF253" s="178">
        <f>IF(N253="snížená",J253,0)</f>
        <v>0</v>
      </c>
      <c r="BG253" s="178">
        <f>IF(N253="zákl. přenesená",J253,0)</f>
        <v>0</v>
      </c>
      <c r="BH253" s="178">
        <f>IF(N253="sníž. přenesená",J253,0)</f>
        <v>0</v>
      </c>
      <c r="BI253" s="178">
        <f>IF(N253="nulová",J253,0)</f>
        <v>0</v>
      </c>
      <c r="BJ253" s="20" t="s">
        <v>79</v>
      </c>
      <c r="BK253" s="178">
        <f>ROUND(I253*H253,2)</f>
        <v>0</v>
      </c>
      <c r="BL253" s="20" t="s">
        <v>219</v>
      </c>
      <c r="BM253" s="177" t="s">
        <v>1042</v>
      </c>
    </row>
    <row r="254" s="2" customFormat="1">
      <c r="A254" s="39"/>
      <c r="B254" s="40"/>
      <c r="C254" s="39"/>
      <c r="D254" s="179" t="s">
        <v>138</v>
      </c>
      <c r="E254" s="39"/>
      <c r="F254" s="180" t="s">
        <v>517</v>
      </c>
      <c r="G254" s="39"/>
      <c r="H254" s="39"/>
      <c r="I254" s="181"/>
      <c r="J254" s="39"/>
      <c r="K254" s="39"/>
      <c r="L254" s="40"/>
      <c r="M254" s="182"/>
      <c r="N254" s="183"/>
      <c r="O254" s="73"/>
      <c r="P254" s="73"/>
      <c r="Q254" s="73"/>
      <c r="R254" s="73"/>
      <c r="S254" s="73"/>
      <c r="T254" s="74"/>
      <c r="U254" s="39"/>
      <c r="V254" s="39"/>
      <c r="W254" s="39"/>
      <c r="X254" s="39"/>
      <c r="Y254" s="39"/>
      <c r="Z254" s="39"/>
      <c r="AA254" s="39"/>
      <c r="AB254" s="39"/>
      <c r="AC254" s="39"/>
      <c r="AD254" s="39"/>
      <c r="AE254" s="39"/>
      <c r="AT254" s="20" t="s">
        <v>138</v>
      </c>
      <c r="AU254" s="20" t="s">
        <v>79</v>
      </c>
    </row>
    <row r="255" s="12" customFormat="1" ht="22.8" customHeight="1">
      <c r="A255" s="12"/>
      <c r="B255" s="152"/>
      <c r="C255" s="12"/>
      <c r="D255" s="153" t="s">
        <v>70</v>
      </c>
      <c r="E255" s="163" t="s">
        <v>533</v>
      </c>
      <c r="F255" s="163" t="s">
        <v>534</v>
      </c>
      <c r="G255" s="12"/>
      <c r="H255" s="12"/>
      <c r="I255" s="155"/>
      <c r="J255" s="164">
        <f>BK255</f>
        <v>0</v>
      </c>
      <c r="K255" s="12"/>
      <c r="L255" s="152"/>
      <c r="M255" s="157"/>
      <c r="N255" s="158"/>
      <c r="O255" s="158"/>
      <c r="P255" s="159">
        <f>SUM(P256:P277)</f>
        <v>0</v>
      </c>
      <c r="Q255" s="158"/>
      <c r="R255" s="159">
        <f>SUM(R256:R277)</f>
        <v>2.0935071999999999</v>
      </c>
      <c r="S255" s="158"/>
      <c r="T255" s="160">
        <f>SUM(T256:T277)</f>
        <v>0</v>
      </c>
      <c r="U255" s="12"/>
      <c r="V255" s="12"/>
      <c r="W255" s="12"/>
      <c r="X255" s="12"/>
      <c r="Y255" s="12"/>
      <c r="Z255" s="12"/>
      <c r="AA255" s="12"/>
      <c r="AB255" s="12"/>
      <c r="AC255" s="12"/>
      <c r="AD255" s="12"/>
      <c r="AE255" s="12"/>
      <c r="AR255" s="153" t="s">
        <v>79</v>
      </c>
      <c r="AT255" s="161" t="s">
        <v>70</v>
      </c>
      <c r="AU255" s="161" t="s">
        <v>15</v>
      </c>
      <c r="AY255" s="153" t="s">
        <v>129</v>
      </c>
      <c r="BK255" s="162">
        <f>SUM(BK256:BK277)</f>
        <v>0</v>
      </c>
    </row>
    <row r="256" s="2" customFormat="1" ht="49.05" customHeight="1">
      <c r="A256" s="39"/>
      <c r="B256" s="165"/>
      <c r="C256" s="166" t="s">
        <v>437</v>
      </c>
      <c r="D256" s="166" t="s">
        <v>132</v>
      </c>
      <c r="E256" s="167" t="s">
        <v>569</v>
      </c>
      <c r="F256" s="168" t="s">
        <v>570</v>
      </c>
      <c r="G256" s="169" t="s">
        <v>135</v>
      </c>
      <c r="H256" s="170">
        <v>4.3200000000000003</v>
      </c>
      <c r="I256" s="171"/>
      <c r="J256" s="172">
        <f>ROUND(I256*H256,2)</f>
        <v>0</v>
      </c>
      <c r="K256" s="168" t="s">
        <v>136</v>
      </c>
      <c r="L256" s="40"/>
      <c r="M256" s="173" t="s">
        <v>3</v>
      </c>
      <c r="N256" s="174" t="s">
        <v>43</v>
      </c>
      <c r="O256" s="73"/>
      <c r="P256" s="175">
        <f>O256*H256</f>
        <v>0</v>
      </c>
      <c r="Q256" s="175">
        <v>0.01396</v>
      </c>
      <c r="R256" s="175">
        <f>Q256*H256</f>
        <v>0.060307200000000005</v>
      </c>
      <c r="S256" s="175">
        <v>0</v>
      </c>
      <c r="T256" s="176">
        <f>S256*H256</f>
        <v>0</v>
      </c>
      <c r="U256" s="39"/>
      <c r="V256" s="39"/>
      <c r="W256" s="39"/>
      <c r="X256" s="39"/>
      <c r="Y256" s="39"/>
      <c r="Z256" s="39"/>
      <c r="AA256" s="39"/>
      <c r="AB256" s="39"/>
      <c r="AC256" s="39"/>
      <c r="AD256" s="39"/>
      <c r="AE256" s="39"/>
      <c r="AR256" s="177" t="s">
        <v>219</v>
      </c>
      <c r="AT256" s="177" t="s">
        <v>132</v>
      </c>
      <c r="AU256" s="177" t="s">
        <v>79</v>
      </c>
      <c r="AY256" s="20" t="s">
        <v>129</v>
      </c>
      <c r="BE256" s="178">
        <f>IF(N256="základní",J256,0)</f>
        <v>0</v>
      </c>
      <c r="BF256" s="178">
        <f>IF(N256="snížená",J256,0)</f>
        <v>0</v>
      </c>
      <c r="BG256" s="178">
        <f>IF(N256="zákl. přenesená",J256,0)</f>
        <v>0</v>
      </c>
      <c r="BH256" s="178">
        <f>IF(N256="sníž. přenesená",J256,0)</f>
        <v>0</v>
      </c>
      <c r="BI256" s="178">
        <f>IF(N256="nulová",J256,0)</f>
        <v>0</v>
      </c>
      <c r="BJ256" s="20" t="s">
        <v>79</v>
      </c>
      <c r="BK256" s="178">
        <f>ROUND(I256*H256,2)</f>
        <v>0</v>
      </c>
      <c r="BL256" s="20" t="s">
        <v>219</v>
      </c>
      <c r="BM256" s="177" t="s">
        <v>1043</v>
      </c>
    </row>
    <row r="257" s="2" customFormat="1">
      <c r="A257" s="39"/>
      <c r="B257" s="40"/>
      <c r="C257" s="39"/>
      <c r="D257" s="179" t="s">
        <v>138</v>
      </c>
      <c r="E257" s="39"/>
      <c r="F257" s="180" t="s">
        <v>572</v>
      </c>
      <c r="G257" s="39"/>
      <c r="H257" s="39"/>
      <c r="I257" s="181"/>
      <c r="J257" s="39"/>
      <c r="K257" s="39"/>
      <c r="L257" s="40"/>
      <c r="M257" s="182"/>
      <c r="N257" s="183"/>
      <c r="O257" s="73"/>
      <c r="P257" s="73"/>
      <c r="Q257" s="73"/>
      <c r="R257" s="73"/>
      <c r="S257" s="73"/>
      <c r="T257" s="74"/>
      <c r="U257" s="39"/>
      <c r="V257" s="39"/>
      <c r="W257" s="39"/>
      <c r="X257" s="39"/>
      <c r="Y257" s="39"/>
      <c r="Z257" s="39"/>
      <c r="AA257" s="39"/>
      <c r="AB257" s="39"/>
      <c r="AC257" s="39"/>
      <c r="AD257" s="39"/>
      <c r="AE257" s="39"/>
      <c r="AT257" s="20" t="s">
        <v>138</v>
      </c>
      <c r="AU257" s="20" t="s">
        <v>79</v>
      </c>
    </row>
    <row r="258" s="13" customFormat="1">
      <c r="A258" s="13"/>
      <c r="B258" s="184"/>
      <c r="C258" s="13"/>
      <c r="D258" s="185" t="s">
        <v>144</v>
      </c>
      <c r="E258" s="186" t="s">
        <v>3</v>
      </c>
      <c r="F258" s="187" t="s">
        <v>365</v>
      </c>
      <c r="G258" s="13"/>
      <c r="H258" s="186" t="s">
        <v>3</v>
      </c>
      <c r="I258" s="188"/>
      <c r="J258" s="13"/>
      <c r="K258" s="13"/>
      <c r="L258" s="184"/>
      <c r="M258" s="189"/>
      <c r="N258" s="190"/>
      <c r="O258" s="190"/>
      <c r="P258" s="190"/>
      <c r="Q258" s="190"/>
      <c r="R258" s="190"/>
      <c r="S258" s="190"/>
      <c r="T258" s="191"/>
      <c r="U258" s="13"/>
      <c r="V258" s="13"/>
      <c r="W258" s="13"/>
      <c r="X258" s="13"/>
      <c r="Y258" s="13"/>
      <c r="Z258" s="13"/>
      <c r="AA258" s="13"/>
      <c r="AB258" s="13"/>
      <c r="AC258" s="13"/>
      <c r="AD258" s="13"/>
      <c r="AE258" s="13"/>
      <c r="AT258" s="186" t="s">
        <v>144</v>
      </c>
      <c r="AU258" s="186" t="s">
        <v>79</v>
      </c>
      <c r="AV258" s="13" t="s">
        <v>15</v>
      </c>
      <c r="AW258" s="13" t="s">
        <v>33</v>
      </c>
      <c r="AX258" s="13" t="s">
        <v>71</v>
      </c>
      <c r="AY258" s="186" t="s">
        <v>129</v>
      </c>
    </row>
    <row r="259" s="14" customFormat="1">
      <c r="A259" s="14"/>
      <c r="B259" s="192"/>
      <c r="C259" s="14"/>
      <c r="D259" s="185" t="s">
        <v>144</v>
      </c>
      <c r="E259" s="193" t="s">
        <v>3</v>
      </c>
      <c r="F259" s="194" t="s">
        <v>1044</v>
      </c>
      <c r="G259" s="14"/>
      <c r="H259" s="195">
        <v>4.3200000000000003</v>
      </c>
      <c r="I259" s="196"/>
      <c r="J259" s="14"/>
      <c r="K259" s="14"/>
      <c r="L259" s="192"/>
      <c r="M259" s="197"/>
      <c r="N259" s="198"/>
      <c r="O259" s="198"/>
      <c r="P259" s="198"/>
      <c r="Q259" s="198"/>
      <c r="R259" s="198"/>
      <c r="S259" s="198"/>
      <c r="T259" s="199"/>
      <c r="U259" s="14"/>
      <c r="V259" s="14"/>
      <c r="W259" s="14"/>
      <c r="X259" s="14"/>
      <c r="Y259" s="14"/>
      <c r="Z259" s="14"/>
      <c r="AA259" s="14"/>
      <c r="AB259" s="14"/>
      <c r="AC259" s="14"/>
      <c r="AD259" s="14"/>
      <c r="AE259" s="14"/>
      <c r="AT259" s="193" t="s">
        <v>144</v>
      </c>
      <c r="AU259" s="193" t="s">
        <v>79</v>
      </c>
      <c r="AV259" s="14" t="s">
        <v>79</v>
      </c>
      <c r="AW259" s="14" t="s">
        <v>33</v>
      </c>
      <c r="AX259" s="14" t="s">
        <v>15</v>
      </c>
      <c r="AY259" s="193" t="s">
        <v>129</v>
      </c>
    </row>
    <row r="260" s="2" customFormat="1" ht="16.5" customHeight="1">
      <c r="A260" s="39"/>
      <c r="B260" s="165"/>
      <c r="C260" s="166" t="s">
        <v>442</v>
      </c>
      <c r="D260" s="166" t="s">
        <v>132</v>
      </c>
      <c r="E260" s="167" t="s">
        <v>1045</v>
      </c>
      <c r="F260" s="168" t="s">
        <v>1046</v>
      </c>
      <c r="G260" s="169" t="s">
        <v>497</v>
      </c>
      <c r="H260" s="170">
        <v>0.104</v>
      </c>
      <c r="I260" s="171"/>
      <c r="J260" s="172">
        <f>ROUND(I260*H260,2)</f>
        <v>0</v>
      </c>
      <c r="K260" s="168" t="s">
        <v>3</v>
      </c>
      <c r="L260" s="40"/>
      <c r="M260" s="173" t="s">
        <v>3</v>
      </c>
      <c r="N260" s="174" t="s">
        <v>43</v>
      </c>
      <c r="O260" s="73"/>
      <c r="P260" s="175">
        <f>O260*H260</f>
        <v>0</v>
      </c>
      <c r="Q260" s="175">
        <v>0</v>
      </c>
      <c r="R260" s="175">
        <f>Q260*H260</f>
        <v>0</v>
      </c>
      <c r="S260" s="175">
        <v>0</v>
      </c>
      <c r="T260" s="176">
        <f>S260*H260</f>
        <v>0</v>
      </c>
      <c r="U260" s="39"/>
      <c r="V260" s="39"/>
      <c r="W260" s="39"/>
      <c r="X260" s="39"/>
      <c r="Y260" s="39"/>
      <c r="Z260" s="39"/>
      <c r="AA260" s="39"/>
      <c r="AB260" s="39"/>
      <c r="AC260" s="39"/>
      <c r="AD260" s="39"/>
      <c r="AE260" s="39"/>
      <c r="AR260" s="177" t="s">
        <v>219</v>
      </c>
      <c r="AT260" s="177" t="s">
        <v>132</v>
      </c>
      <c r="AU260" s="177" t="s">
        <v>79</v>
      </c>
      <c r="AY260" s="20" t="s">
        <v>129</v>
      </c>
      <c r="BE260" s="178">
        <f>IF(N260="základní",J260,0)</f>
        <v>0</v>
      </c>
      <c r="BF260" s="178">
        <f>IF(N260="snížená",J260,0)</f>
        <v>0</v>
      </c>
      <c r="BG260" s="178">
        <f>IF(N260="zákl. přenesená",J260,0)</f>
        <v>0</v>
      </c>
      <c r="BH260" s="178">
        <f>IF(N260="sníž. přenesená",J260,0)</f>
        <v>0</v>
      </c>
      <c r="BI260" s="178">
        <f>IF(N260="nulová",J260,0)</f>
        <v>0</v>
      </c>
      <c r="BJ260" s="20" t="s">
        <v>79</v>
      </c>
      <c r="BK260" s="178">
        <f>ROUND(I260*H260,2)</f>
        <v>0</v>
      </c>
      <c r="BL260" s="20" t="s">
        <v>219</v>
      </c>
      <c r="BM260" s="177" t="s">
        <v>1047</v>
      </c>
    </row>
    <row r="261" s="13" customFormat="1">
      <c r="A261" s="13"/>
      <c r="B261" s="184"/>
      <c r="C261" s="13"/>
      <c r="D261" s="185" t="s">
        <v>144</v>
      </c>
      <c r="E261" s="186" t="s">
        <v>3</v>
      </c>
      <c r="F261" s="187" t="s">
        <v>365</v>
      </c>
      <c r="G261" s="13"/>
      <c r="H261" s="186" t="s">
        <v>3</v>
      </c>
      <c r="I261" s="188"/>
      <c r="J261" s="13"/>
      <c r="K261" s="13"/>
      <c r="L261" s="184"/>
      <c r="M261" s="189"/>
      <c r="N261" s="190"/>
      <c r="O261" s="190"/>
      <c r="P261" s="190"/>
      <c r="Q261" s="190"/>
      <c r="R261" s="190"/>
      <c r="S261" s="190"/>
      <c r="T261" s="191"/>
      <c r="U261" s="13"/>
      <c r="V261" s="13"/>
      <c r="W261" s="13"/>
      <c r="X261" s="13"/>
      <c r="Y261" s="13"/>
      <c r="Z261" s="13"/>
      <c r="AA261" s="13"/>
      <c r="AB261" s="13"/>
      <c r="AC261" s="13"/>
      <c r="AD261" s="13"/>
      <c r="AE261" s="13"/>
      <c r="AT261" s="186" t="s">
        <v>144</v>
      </c>
      <c r="AU261" s="186" t="s">
        <v>79</v>
      </c>
      <c r="AV261" s="13" t="s">
        <v>15</v>
      </c>
      <c r="AW261" s="13" t="s">
        <v>33</v>
      </c>
      <c r="AX261" s="13" t="s">
        <v>71</v>
      </c>
      <c r="AY261" s="186" t="s">
        <v>129</v>
      </c>
    </row>
    <row r="262" s="14" customFormat="1">
      <c r="A262" s="14"/>
      <c r="B262" s="192"/>
      <c r="C262" s="14"/>
      <c r="D262" s="185" t="s">
        <v>144</v>
      </c>
      <c r="E262" s="193" t="s">
        <v>3</v>
      </c>
      <c r="F262" s="194" t="s">
        <v>1048</v>
      </c>
      <c r="G262" s="14"/>
      <c r="H262" s="195">
        <v>0.104</v>
      </c>
      <c r="I262" s="196"/>
      <c r="J262" s="14"/>
      <c r="K262" s="14"/>
      <c r="L262" s="192"/>
      <c r="M262" s="197"/>
      <c r="N262" s="198"/>
      <c r="O262" s="198"/>
      <c r="P262" s="198"/>
      <c r="Q262" s="198"/>
      <c r="R262" s="198"/>
      <c r="S262" s="198"/>
      <c r="T262" s="199"/>
      <c r="U262" s="14"/>
      <c r="V262" s="14"/>
      <c r="W262" s="14"/>
      <c r="X262" s="14"/>
      <c r="Y262" s="14"/>
      <c r="Z262" s="14"/>
      <c r="AA262" s="14"/>
      <c r="AB262" s="14"/>
      <c r="AC262" s="14"/>
      <c r="AD262" s="14"/>
      <c r="AE262" s="14"/>
      <c r="AT262" s="193" t="s">
        <v>144</v>
      </c>
      <c r="AU262" s="193" t="s">
        <v>79</v>
      </c>
      <c r="AV262" s="14" t="s">
        <v>79</v>
      </c>
      <c r="AW262" s="14" t="s">
        <v>33</v>
      </c>
      <c r="AX262" s="14" t="s">
        <v>15</v>
      </c>
      <c r="AY262" s="193" t="s">
        <v>129</v>
      </c>
    </row>
    <row r="263" s="2" customFormat="1" ht="33" customHeight="1">
      <c r="A263" s="39"/>
      <c r="B263" s="165"/>
      <c r="C263" s="166" t="s">
        <v>448</v>
      </c>
      <c r="D263" s="166" t="s">
        <v>132</v>
      </c>
      <c r="E263" s="167" t="s">
        <v>910</v>
      </c>
      <c r="F263" s="168" t="s">
        <v>911</v>
      </c>
      <c r="G263" s="169" t="s">
        <v>135</v>
      </c>
      <c r="H263" s="170">
        <v>52</v>
      </c>
      <c r="I263" s="171"/>
      <c r="J263" s="172">
        <f>ROUND(I263*H263,2)</f>
        <v>0</v>
      </c>
      <c r="K263" s="168" t="s">
        <v>136</v>
      </c>
      <c r="L263" s="40"/>
      <c r="M263" s="173" t="s">
        <v>3</v>
      </c>
      <c r="N263" s="174" t="s">
        <v>43</v>
      </c>
      <c r="O263" s="73"/>
      <c r="P263" s="175">
        <f>O263*H263</f>
        <v>0</v>
      </c>
      <c r="Q263" s="175">
        <v>0</v>
      </c>
      <c r="R263" s="175">
        <f>Q263*H263</f>
        <v>0</v>
      </c>
      <c r="S263" s="175">
        <v>0</v>
      </c>
      <c r="T263" s="176">
        <f>S263*H263</f>
        <v>0</v>
      </c>
      <c r="U263" s="39"/>
      <c r="V263" s="39"/>
      <c r="W263" s="39"/>
      <c r="X263" s="39"/>
      <c r="Y263" s="39"/>
      <c r="Z263" s="39"/>
      <c r="AA263" s="39"/>
      <c r="AB263" s="39"/>
      <c r="AC263" s="39"/>
      <c r="AD263" s="39"/>
      <c r="AE263" s="39"/>
      <c r="AR263" s="177" t="s">
        <v>219</v>
      </c>
      <c r="AT263" s="177" t="s">
        <v>132</v>
      </c>
      <c r="AU263" s="177" t="s">
        <v>79</v>
      </c>
      <c r="AY263" s="20" t="s">
        <v>129</v>
      </c>
      <c r="BE263" s="178">
        <f>IF(N263="základní",J263,0)</f>
        <v>0</v>
      </c>
      <c r="BF263" s="178">
        <f>IF(N263="snížená",J263,0)</f>
        <v>0</v>
      </c>
      <c r="BG263" s="178">
        <f>IF(N263="zákl. přenesená",J263,0)</f>
        <v>0</v>
      </c>
      <c r="BH263" s="178">
        <f>IF(N263="sníž. přenesená",J263,0)</f>
        <v>0</v>
      </c>
      <c r="BI263" s="178">
        <f>IF(N263="nulová",J263,0)</f>
        <v>0</v>
      </c>
      <c r="BJ263" s="20" t="s">
        <v>79</v>
      </c>
      <c r="BK263" s="178">
        <f>ROUND(I263*H263,2)</f>
        <v>0</v>
      </c>
      <c r="BL263" s="20" t="s">
        <v>219</v>
      </c>
      <c r="BM263" s="177" t="s">
        <v>1049</v>
      </c>
    </row>
    <row r="264" s="2" customFormat="1">
      <c r="A264" s="39"/>
      <c r="B264" s="40"/>
      <c r="C264" s="39"/>
      <c r="D264" s="179" t="s">
        <v>138</v>
      </c>
      <c r="E264" s="39"/>
      <c r="F264" s="180" t="s">
        <v>913</v>
      </c>
      <c r="G264" s="39"/>
      <c r="H264" s="39"/>
      <c r="I264" s="181"/>
      <c r="J264" s="39"/>
      <c r="K264" s="39"/>
      <c r="L264" s="40"/>
      <c r="M264" s="182"/>
      <c r="N264" s="183"/>
      <c r="O264" s="73"/>
      <c r="P264" s="73"/>
      <c r="Q264" s="73"/>
      <c r="R264" s="73"/>
      <c r="S264" s="73"/>
      <c r="T264" s="74"/>
      <c r="U264" s="39"/>
      <c r="V264" s="39"/>
      <c r="W264" s="39"/>
      <c r="X264" s="39"/>
      <c r="Y264" s="39"/>
      <c r="Z264" s="39"/>
      <c r="AA264" s="39"/>
      <c r="AB264" s="39"/>
      <c r="AC264" s="39"/>
      <c r="AD264" s="39"/>
      <c r="AE264" s="39"/>
      <c r="AT264" s="20" t="s">
        <v>138</v>
      </c>
      <c r="AU264" s="20" t="s">
        <v>79</v>
      </c>
    </row>
    <row r="265" s="14" customFormat="1">
      <c r="A265" s="14"/>
      <c r="B265" s="192"/>
      <c r="C265" s="14"/>
      <c r="D265" s="185" t="s">
        <v>144</v>
      </c>
      <c r="E265" s="193" t="s">
        <v>3</v>
      </c>
      <c r="F265" s="194" t="s">
        <v>991</v>
      </c>
      <c r="G265" s="14"/>
      <c r="H265" s="195">
        <v>52</v>
      </c>
      <c r="I265" s="196"/>
      <c r="J265" s="14"/>
      <c r="K265" s="14"/>
      <c r="L265" s="192"/>
      <c r="M265" s="197"/>
      <c r="N265" s="198"/>
      <c r="O265" s="198"/>
      <c r="P265" s="198"/>
      <c r="Q265" s="198"/>
      <c r="R265" s="198"/>
      <c r="S265" s="198"/>
      <c r="T265" s="199"/>
      <c r="U265" s="14"/>
      <c r="V265" s="14"/>
      <c r="W265" s="14"/>
      <c r="X265" s="14"/>
      <c r="Y265" s="14"/>
      <c r="Z265" s="14"/>
      <c r="AA265" s="14"/>
      <c r="AB265" s="14"/>
      <c r="AC265" s="14"/>
      <c r="AD265" s="14"/>
      <c r="AE265" s="14"/>
      <c r="AT265" s="193" t="s">
        <v>144</v>
      </c>
      <c r="AU265" s="193" t="s">
        <v>79</v>
      </c>
      <c r="AV265" s="14" t="s">
        <v>79</v>
      </c>
      <c r="AW265" s="14" t="s">
        <v>33</v>
      </c>
      <c r="AX265" s="14" t="s">
        <v>15</v>
      </c>
      <c r="AY265" s="193" t="s">
        <v>129</v>
      </c>
    </row>
    <row r="266" s="2" customFormat="1" ht="21.75" customHeight="1">
      <c r="A266" s="39"/>
      <c r="B266" s="165"/>
      <c r="C266" s="200" t="s">
        <v>454</v>
      </c>
      <c r="D266" s="200" t="s">
        <v>147</v>
      </c>
      <c r="E266" s="201" t="s">
        <v>914</v>
      </c>
      <c r="F266" s="202" t="s">
        <v>915</v>
      </c>
      <c r="G266" s="203" t="s">
        <v>505</v>
      </c>
      <c r="H266" s="204">
        <v>156</v>
      </c>
      <c r="I266" s="205"/>
      <c r="J266" s="206">
        <f>ROUND(I266*H266,2)</f>
        <v>0</v>
      </c>
      <c r="K266" s="202" t="s">
        <v>136</v>
      </c>
      <c r="L266" s="207"/>
      <c r="M266" s="208" t="s">
        <v>3</v>
      </c>
      <c r="N266" s="209" t="s">
        <v>43</v>
      </c>
      <c r="O266" s="73"/>
      <c r="P266" s="175">
        <f>O266*H266</f>
        <v>0</v>
      </c>
      <c r="Q266" s="175">
        <v>0.0030000000000000001</v>
      </c>
      <c r="R266" s="175">
        <f>Q266*H266</f>
        <v>0.46800000000000003</v>
      </c>
      <c r="S266" s="175">
        <v>0</v>
      </c>
      <c r="T266" s="176">
        <f>S266*H266</f>
        <v>0</v>
      </c>
      <c r="U266" s="39"/>
      <c r="V266" s="39"/>
      <c r="W266" s="39"/>
      <c r="X266" s="39"/>
      <c r="Y266" s="39"/>
      <c r="Z266" s="39"/>
      <c r="AA266" s="39"/>
      <c r="AB266" s="39"/>
      <c r="AC266" s="39"/>
      <c r="AD266" s="39"/>
      <c r="AE266" s="39"/>
      <c r="AR266" s="177" t="s">
        <v>320</v>
      </c>
      <c r="AT266" s="177" t="s">
        <v>147</v>
      </c>
      <c r="AU266" s="177" t="s">
        <v>79</v>
      </c>
      <c r="AY266" s="20" t="s">
        <v>129</v>
      </c>
      <c r="BE266" s="178">
        <f>IF(N266="základní",J266,0)</f>
        <v>0</v>
      </c>
      <c r="BF266" s="178">
        <f>IF(N266="snížená",J266,0)</f>
        <v>0</v>
      </c>
      <c r="BG266" s="178">
        <f>IF(N266="zákl. přenesená",J266,0)</f>
        <v>0</v>
      </c>
      <c r="BH266" s="178">
        <f>IF(N266="sníž. přenesená",J266,0)</f>
        <v>0</v>
      </c>
      <c r="BI266" s="178">
        <f>IF(N266="nulová",J266,0)</f>
        <v>0</v>
      </c>
      <c r="BJ266" s="20" t="s">
        <v>79</v>
      </c>
      <c r="BK266" s="178">
        <f>ROUND(I266*H266,2)</f>
        <v>0</v>
      </c>
      <c r="BL266" s="20" t="s">
        <v>219</v>
      </c>
      <c r="BM266" s="177" t="s">
        <v>1050</v>
      </c>
    </row>
    <row r="267" s="14" customFormat="1">
      <c r="A267" s="14"/>
      <c r="B267" s="192"/>
      <c r="C267" s="14"/>
      <c r="D267" s="185" t="s">
        <v>144</v>
      </c>
      <c r="E267" s="14"/>
      <c r="F267" s="194" t="s">
        <v>1051</v>
      </c>
      <c r="G267" s="14"/>
      <c r="H267" s="195">
        <v>156</v>
      </c>
      <c r="I267" s="196"/>
      <c r="J267" s="14"/>
      <c r="K267" s="14"/>
      <c r="L267" s="192"/>
      <c r="M267" s="197"/>
      <c r="N267" s="198"/>
      <c r="O267" s="198"/>
      <c r="P267" s="198"/>
      <c r="Q267" s="198"/>
      <c r="R267" s="198"/>
      <c r="S267" s="198"/>
      <c r="T267" s="199"/>
      <c r="U267" s="14"/>
      <c r="V267" s="14"/>
      <c r="W267" s="14"/>
      <c r="X267" s="14"/>
      <c r="Y267" s="14"/>
      <c r="Z267" s="14"/>
      <c r="AA267" s="14"/>
      <c r="AB267" s="14"/>
      <c r="AC267" s="14"/>
      <c r="AD267" s="14"/>
      <c r="AE267" s="14"/>
      <c r="AT267" s="193" t="s">
        <v>144</v>
      </c>
      <c r="AU267" s="193" t="s">
        <v>79</v>
      </c>
      <c r="AV267" s="14" t="s">
        <v>79</v>
      </c>
      <c r="AW267" s="14" t="s">
        <v>4</v>
      </c>
      <c r="AX267" s="14" t="s">
        <v>15</v>
      </c>
      <c r="AY267" s="193" t="s">
        <v>129</v>
      </c>
    </row>
    <row r="268" s="2" customFormat="1" ht="37.8" customHeight="1">
      <c r="A268" s="39"/>
      <c r="B268" s="165"/>
      <c r="C268" s="166" t="s">
        <v>459</v>
      </c>
      <c r="D268" s="166" t="s">
        <v>132</v>
      </c>
      <c r="E268" s="167" t="s">
        <v>919</v>
      </c>
      <c r="F268" s="168" t="s">
        <v>920</v>
      </c>
      <c r="G268" s="169" t="s">
        <v>505</v>
      </c>
      <c r="H268" s="170">
        <v>156</v>
      </c>
      <c r="I268" s="171"/>
      <c r="J268" s="172">
        <f>ROUND(I268*H268,2)</f>
        <v>0</v>
      </c>
      <c r="K268" s="168" t="s">
        <v>136</v>
      </c>
      <c r="L268" s="40"/>
      <c r="M268" s="173" t="s">
        <v>3</v>
      </c>
      <c r="N268" s="174" t="s">
        <v>43</v>
      </c>
      <c r="O268" s="73"/>
      <c r="P268" s="175">
        <f>O268*H268</f>
        <v>0</v>
      </c>
      <c r="Q268" s="175">
        <v>0.00089999999999999998</v>
      </c>
      <c r="R268" s="175">
        <f>Q268*H268</f>
        <v>0.1404</v>
      </c>
      <c r="S268" s="175">
        <v>0</v>
      </c>
      <c r="T268" s="176">
        <f>S268*H268</f>
        <v>0</v>
      </c>
      <c r="U268" s="39"/>
      <c r="V268" s="39"/>
      <c r="W268" s="39"/>
      <c r="X268" s="39"/>
      <c r="Y268" s="39"/>
      <c r="Z268" s="39"/>
      <c r="AA268" s="39"/>
      <c r="AB268" s="39"/>
      <c r="AC268" s="39"/>
      <c r="AD268" s="39"/>
      <c r="AE268" s="39"/>
      <c r="AR268" s="177" t="s">
        <v>219</v>
      </c>
      <c r="AT268" s="177" t="s">
        <v>132</v>
      </c>
      <c r="AU268" s="177" t="s">
        <v>79</v>
      </c>
      <c r="AY268" s="20" t="s">
        <v>129</v>
      </c>
      <c r="BE268" s="178">
        <f>IF(N268="základní",J268,0)</f>
        <v>0</v>
      </c>
      <c r="BF268" s="178">
        <f>IF(N268="snížená",J268,0)</f>
        <v>0</v>
      </c>
      <c r="BG268" s="178">
        <f>IF(N268="zákl. přenesená",J268,0)</f>
        <v>0</v>
      </c>
      <c r="BH268" s="178">
        <f>IF(N268="sníž. přenesená",J268,0)</f>
        <v>0</v>
      </c>
      <c r="BI268" s="178">
        <f>IF(N268="nulová",J268,0)</f>
        <v>0</v>
      </c>
      <c r="BJ268" s="20" t="s">
        <v>79</v>
      </c>
      <c r="BK268" s="178">
        <f>ROUND(I268*H268,2)</f>
        <v>0</v>
      </c>
      <c r="BL268" s="20" t="s">
        <v>219</v>
      </c>
      <c r="BM268" s="177" t="s">
        <v>1052</v>
      </c>
    </row>
    <row r="269" s="2" customFormat="1">
      <c r="A269" s="39"/>
      <c r="B269" s="40"/>
      <c r="C269" s="39"/>
      <c r="D269" s="179" t="s">
        <v>138</v>
      </c>
      <c r="E269" s="39"/>
      <c r="F269" s="180" t="s">
        <v>922</v>
      </c>
      <c r="G269" s="39"/>
      <c r="H269" s="39"/>
      <c r="I269" s="181"/>
      <c r="J269" s="39"/>
      <c r="K269" s="39"/>
      <c r="L269" s="40"/>
      <c r="M269" s="182"/>
      <c r="N269" s="183"/>
      <c r="O269" s="73"/>
      <c r="P269" s="73"/>
      <c r="Q269" s="73"/>
      <c r="R269" s="73"/>
      <c r="S269" s="73"/>
      <c r="T269" s="74"/>
      <c r="U269" s="39"/>
      <c r="V269" s="39"/>
      <c r="W269" s="39"/>
      <c r="X269" s="39"/>
      <c r="Y269" s="39"/>
      <c r="Z269" s="39"/>
      <c r="AA269" s="39"/>
      <c r="AB269" s="39"/>
      <c r="AC269" s="39"/>
      <c r="AD269" s="39"/>
      <c r="AE269" s="39"/>
      <c r="AT269" s="20" t="s">
        <v>138</v>
      </c>
      <c r="AU269" s="20" t="s">
        <v>79</v>
      </c>
    </row>
    <row r="270" s="2" customFormat="1" ht="49.05" customHeight="1">
      <c r="A270" s="39"/>
      <c r="B270" s="165"/>
      <c r="C270" s="166" t="s">
        <v>463</v>
      </c>
      <c r="D270" s="166" t="s">
        <v>132</v>
      </c>
      <c r="E270" s="167" t="s">
        <v>923</v>
      </c>
      <c r="F270" s="168" t="s">
        <v>924</v>
      </c>
      <c r="G270" s="169" t="s">
        <v>135</v>
      </c>
      <c r="H270" s="170">
        <v>52</v>
      </c>
      <c r="I270" s="171"/>
      <c r="J270" s="172">
        <f>ROUND(I270*H270,2)</f>
        <v>0</v>
      </c>
      <c r="K270" s="168" t="s">
        <v>136</v>
      </c>
      <c r="L270" s="40"/>
      <c r="M270" s="173" t="s">
        <v>3</v>
      </c>
      <c r="N270" s="174" t="s">
        <v>43</v>
      </c>
      <c r="O270" s="73"/>
      <c r="P270" s="175">
        <f>O270*H270</f>
        <v>0</v>
      </c>
      <c r="Q270" s="175">
        <v>0.00021000000000000001</v>
      </c>
      <c r="R270" s="175">
        <f>Q270*H270</f>
        <v>0.010920000000000001</v>
      </c>
      <c r="S270" s="175">
        <v>0</v>
      </c>
      <c r="T270" s="176">
        <f>S270*H270</f>
        <v>0</v>
      </c>
      <c r="U270" s="39"/>
      <c r="V270" s="39"/>
      <c r="W270" s="39"/>
      <c r="X270" s="39"/>
      <c r="Y270" s="39"/>
      <c r="Z270" s="39"/>
      <c r="AA270" s="39"/>
      <c r="AB270" s="39"/>
      <c r="AC270" s="39"/>
      <c r="AD270" s="39"/>
      <c r="AE270" s="39"/>
      <c r="AR270" s="177" t="s">
        <v>219</v>
      </c>
      <c r="AT270" s="177" t="s">
        <v>132</v>
      </c>
      <c r="AU270" s="177" t="s">
        <v>79</v>
      </c>
      <c r="AY270" s="20" t="s">
        <v>129</v>
      </c>
      <c r="BE270" s="178">
        <f>IF(N270="základní",J270,0)</f>
        <v>0</v>
      </c>
      <c r="BF270" s="178">
        <f>IF(N270="snížená",J270,0)</f>
        <v>0</v>
      </c>
      <c r="BG270" s="178">
        <f>IF(N270="zákl. přenesená",J270,0)</f>
        <v>0</v>
      </c>
      <c r="BH270" s="178">
        <f>IF(N270="sníž. přenesená",J270,0)</f>
        <v>0</v>
      </c>
      <c r="BI270" s="178">
        <f>IF(N270="nulová",J270,0)</f>
        <v>0</v>
      </c>
      <c r="BJ270" s="20" t="s">
        <v>79</v>
      </c>
      <c r="BK270" s="178">
        <f>ROUND(I270*H270,2)</f>
        <v>0</v>
      </c>
      <c r="BL270" s="20" t="s">
        <v>219</v>
      </c>
      <c r="BM270" s="177" t="s">
        <v>1053</v>
      </c>
    </row>
    <row r="271" s="2" customFormat="1">
      <c r="A271" s="39"/>
      <c r="B271" s="40"/>
      <c r="C271" s="39"/>
      <c r="D271" s="179" t="s">
        <v>138</v>
      </c>
      <c r="E271" s="39"/>
      <c r="F271" s="180" t="s">
        <v>926</v>
      </c>
      <c r="G271" s="39"/>
      <c r="H271" s="39"/>
      <c r="I271" s="181"/>
      <c r="J271" s="39"/>
      <c r="K271" s="39"/>
      <c r="L271" s="40"/>
      <c r="M271" s="182"/>
      <c r="N271" s="183"/>
      <c r="O271" s="73"/>
      <c r="P271" s="73"/>
      <c r="Q271" s="73"/>
      <c r="R271" s="73"/>
      <c r="S271" s="73"/>
      <c r="T271" s="74"/>
      <c r="U271" s="39"/>
      <c r="V271" s="39"/>
      <c r="W271" s="39"/>
      <c r="X271" s="39"/>
      <c r="Y271" s="39"/>
      <c r="Z271" s="39"/>
      <c r="AA271" s="39"/>
      <c r="AB271" s="39"/>
      <c r="AC271" s="39"/>
      <c r="AD271" s="39"/>
      <c r="AE271" s="39"/>
      <c r="AT271" s="20" t="s">
        <v>138</v>
      </c>
      <c r="AU271" s="20" t="s">
        <v>79</v>
      </c>
    </row>
    <row r="272" s="2" customFormat="1" ht="16.5" customHeight="1">
      <c r="A272" s="39"/>
      <c r="B272" s="165"/>
      <c r="C272" s="200" t="s">
        <v>752</v>
      </c>
      <c r="D272" s="200" t="s">
        <v>147</v>
      </c>
      <c r="E272" s="201" t="s">
        <v>927</v>
      </c>
      <c r="F272" s="202" t="s">
        <v>928</v>
      </c>
      <c r="G272" s="203" t="s">
        <v>135</v>
      </c>
      <c r="H272" s="204">
        <v>56.159999999999997</v>
      </c>
      <c r="I272" s="205"/>
      <c r="J272" s="206">
        <f>ROUND(I272*H272,2)</f>
        <v>0</v>
      </c>
      <c r="K272" s="202" t="s">
        <v>3</v>
      </c>
      <c r="L272" s="207"/>
      <c r="M272" s="208" t="s">
        <v>3</v>
      </c>
      <c r="N272" s="209" t="s">
        <v>43</v>
      </c>
      <c r="O272" s="73"/>
      <c r="P272" s="175">
        <f>O272*H272</f>
        <v>0</v>
      </c>
      <c r="Q272" s="175">
        <v>0.025000000000000001</v>
      </c>
      <c r="R272" s="175">
        <f>Q272*H272</f>
        <v>1.4039999999999999</v>
      </c>
      <c r="S272" s="175">
        <v>0</v>
      </c>
      <c r="T272" s="176">
        <f>S272*H272</f>
        <v>0</v>
      </c>
      <c r="U272" s="39"/>
      <c r="V272" s="39"/>
      <c r="W272" s="39"/>
      <c r="X272" s="39"/>
      <c r="Y272" s="39"/>
      <c r="Z272" s="39"/>
      <c r="AA272" s="39"/>
      <c r="AB272" s="39"/>
      <c r="AC272" s="39"/>
      <c r="AD272" s="39"/>
      <c r="AE272" s="39"/>
      <c r="AR272" s="177" t="s">
        <v>320</v>
      </c>
      <c r="AT272" s="177" t="s">
        <v>147</v>
      </c>
      <c r="AU272" s="177" t="s">
        <v>79</v>
      </c>
      <c r="AY272" s="20" t="s">
        <v>129</v>
      </c>
      <c r="BE272" s="178">
        <f>IF(N272="základní",J272,0)</f>
        <v>0</v>
      </c>
      <c r="BF272" s="178">
        <f>IF(N272="snížená",J272,0)</f>
        <v>0</v>
      </c>
      <c r="BG272" s="178">
        <f>IF(N272="zákl. přenesená",J272,0)</f>
        <v>0</v>
      </c>
      <c r="BH272" s="178">
        <f>IF(N272="sníž. přenesená",J272,0)</f>
        <v>0</v>
      </c>
      <c r="BI272" s="178">
        <f>IF(N272="nulová",J272,0)</f>
        <v>0</v>
      </c>
      <c r="BJ272" s="20" t="s">
        <v>79</v>
      </c>
      <c r="BK272" s="178">
        <f>ROUND(I272*H272,2)</f>
        <v>0</v>
      </c>
      <c r="BL272" s="20" t="s">
        <v>219</v>
      </c>
      <c r="BM272" s="177" t="s">
        <v>1054</v>
      </c>
    </row>
    <row r="273" s="14" customFormat="1">
      <c r="A273" s="14"/>
      <c r="B273" s="192"/>
      <c r="C273" s="14"/>
      <c r="D273" s="185" t="s">
        <v>144</v>
      </c>
      <c r="E273" s="14"/>
      <c r="F273" s="194" t="s">
        <v>1055</v>
      </c>
      <c r="G273" s="14"/>
      <c r="H273" s="195">
        <v>56.159999999999997</v>
      </c>
      <c r="I273" s="196"/>
      <c r="J273" s="14"/>
      <c r="K273" s="14"/>
      <c r="L273" s="192"/>
      <c r="M273" s="197"/>
      <c r="N273" s="198"/>
      <c r="O273" s="198"/>
      <c r="P273" s="198"/>
      <c r="Q273" s="198"/>
      <c r="R273" s="198"/>
      <c r="S273" s="198"/>
      <c r="T273" s="199"/>
      <c r="U273" s="14"/>
      <c r="V273" s="14"/>
      <c r="W273" s="14"/>
      <c r="X273" s="14"/>
      <c r="Y273" s="14"/>
      <c r="Z273" s="14"/>
      <c r="AA273" s="14"/>
      <c r="AB273" s="14"/>
      <c r="AC273" s="14"/>
      <c r="AD273" s="14"/>
      <c r="AE273" s="14"/>
      <c r="AT273" s="193" t="s">
        <v>144</v>
      </c>
      <c r="AU273" s="193" t="s">
        <v>79</v>
      </c>
      <c r="AV273" s="14" t="s">
        <v>79</v>
      </c>
      <c r="AW273" s="14" t="s">
        <v>4</v>
      </c>
      <c r="AX273" s="14" t="s">
        <v>15</v>
      </c>
      <c r="AY273" s="193" t="s">
        <v>129</v>
      </c>
    </row>
    <row r="274" s="2" customFormat="1" ht="24.15" customHeight="1">
      <c r="A274" s="39"/>
      <c r="B274" s="165"/>
      <c r="C274" s="166" t="s">
        <v>754</v>
      </c>
      <c r="D274" s="166" t="s">
        <v>132</v>
      </c>
      <c r="E274" s="167" t="s">
        <v>931</v>
      </c>
      <c r="F274" s="168" t="s">
        <v>932</v>
      </c>
      <c r="G274" s="169" t="s">
        <v>135</v>
      </c>
      <c r="H274" s="170">
        <v>52</v>
      </c>
      <c r="I274" s="171"/>
      <c r="J274" s="172">
        <f>ROUND(I274*H274,2)</f>
        <v>0</v>
      </c>
      <c r="K274" s="168" t="s">
        <v>136</v>
      </c>
      <c r="L274" s="40"/>
      <c r="M274" s="173" t="s">
        <v>3</v>
      </c>
      <c r="N274" s="174" t="s">
        <v>43</v>
      </c>
      <c r="O274" s="73"/>
      <c r="P274" s="175">
        <f>O274*H274</f>
        <v>0</v>
      </c>
      <c r="Q274" s="175">
        <v>0.00019000000000000001</v>
      </c>
      <c r="R274" s="175">
        <f>Q274*H274</f>
        <v>0.0098799999999999999</v>
      </c>
      <c r="S274" s="175">
        <v>0</v>
      </c>
      <c r="T274" s="176">
        <f>S274*H274</f>
        <v>0</v>
      </c>
      <c r="U274" s="39"/>
      <c r="V274" s="39"/>
      <c r="W274" s="39"/>
      <c r="X274" s="39"/>
      <c r="Y274" s="39"/>
      <c r="Z274" s="39"/>
      <c r="AA274" s="39"/>
      <c r="AB274" s="39"/>
      <c r="AC274" s="39"/>
      <c r="AD274" s="39"/>
      <c r="AE274" s="39"/>
      <c r="AR274" s="177" t="s">
        <v>219</v>
      </c>
      <c r="AT274" s="177" t="s">
        <v>132</v>
      </c>
      <c r="AU274" s="177" t="s">
        <v>79</v>
      </c>
      <c r="AY274" s="20" t="s">
        <v>129</v>
      </c>
      <c r="BE274" s="178">
        <f>IF(N274="základní",J274,0)</f>
        <v>0</v>
      </c>
      <c r="BF274" s="178">
        <f>IF(N274="snížená",J274,0)</f>
        <v>0</v>
      </c>
      <c r="BG274" s="178">
        <f>IF(N274="zákl. přenesená",J274,0)</f>
        <v>0</v>
      </c>
      <c r="BH274" s="178">
        <f>IF(N274="sníž. přenesená",J274,0)</f>
        <v>0</v>
      </c>
      <c r="BI274" s="178">
        <f>IF(N274="nulová",J274,0)</f>
        <v>0</v>
      </c>
      <c r="BJ274" s="20" t="s">
        <v>79</v>
      </c>
      <c r="BK274" s="178">
        <f>ROUND(I274*H274,2)</f>
        <v>0</v>
      </c>
      <c r="BL274" s="20" t="s">
        <v>219</v>
      </c>
      <c r="BM274" s="177" t="s">
        <v>1056</v>
      </c>
    </row>
    <row r="275" s="2" customFormat="1">
      <c r="A275" s="39"/>
      <c r="B275" s="40"/>
      <c r="C275" s="39"/>
      <c r="D275" s="179" t="s">
        <v>138</v>
      </c>
      <c r="E275" s="39"/>
      <c r="F275" s="180" t="s">
        <v>934</v>
      </c>
      <c r="G275" s="39"/>
      <c r="H275" s="39"/>
      <c r="I275" s="181"/>
      <c r="J275" s="39"/>
      <c r="K275" s="39"/>
      <c r="L275" s="40"/>
      <c r="M275" s="182"/>
      <c r="N275" s="183"/>
      <c r="O275" s="73"/>
      <c r="P275" s="73"/>
      <c r="Q275" s="73"/>
      <c r="R275" s="73"/>
      <c r="S275" s="73"/>
      <c r="T275" s="74"/>
      <c r="U275" s="39"/>
      <c r="V275" s="39"/>
      <c r="W275" s="39"/>
      <c r="X275" s="39"/>
      <c r="Y275" s="39"/>
      <c r="Z275" s="39"/>
      <c r="AA275" s="39"/>
      <c r="AB275" s="39"/>
      <c r="AC275" s="39"/>
      <c r="AD275" s="39"/>
      <c r="AE275" s="39"/>
      <c r="AT275" s="20" t="s">
        <v>138</v>
      </c>
      <c r="AU275" s="20" t="s">
        <v>79</v>
      </c>
    </row>
    <row r="276" s="2" customFormat="1" ht="55.5" customHeight="1">
      <c r="A276" s="39"/>
      <c r="B276" s="165"/>
      <c r="C276" s="166" t="s">
        <v>466</v>
      </c>
      <c r="D276" s="166" t="s">
        <v>132</v>
      </c>
      <c r="E276" s="167" t="s">
        <v>584</v>
      </c>
      <c r="F276" s="168" t="s">
        <v>585</v>
      </c>
      <c r="G276" s="169" t="s">
        <v>255</v>
      </c>
      <c r="H276" s="170">
        <v>2.0939999999999999</v>
      </c>
      <c r="I276" s="171"/>
      <c r="J276" s="172">
        <f>ROUND(I276*H276,2)</f>
        <v>0</v>
      </c>
      <c r="K276" s="168" t="s">
        <v>136</v>
      </c>
      <c r="L276" s="40"/>
      <c r="M276" s="173" t="s">
        <v>3</v>
      </c>
      <c r="N276" s="174" t="s">
        <v>43</v>
      </c>
      <c r="O276" s="73"/>
      <c r="P276" s="175">
        <f>O276*H276</f>
        <v>0</v>
      </c>
      <c r="Q276" s="175">
        <v>0</v>
      </c>
      <c r="R276" s="175">
        <f>Q276*H276</f>
        <v>0</v>
      </c>
      <c r="S276" s="175">
        <v>0</v>
      </c>
      <c r="T276" s="176">
        <f>S276*H276</f>
        <v>0</v>
      </c>
      <c r="U276" s="39"/>
      <c r="V276" s="39"/>
      <c r="W276" s="39"/>
      <c r="X276" s="39"/>
      <c r="Y276" s="39"/>
      <c r="Z276" s="39"/>
      <c r="AA276" s="39"/>
      <c r="AB276" s="39"/>
      <c r="AC276" s="39"/>
      <c r="AD276" s="39"/>
      <c r="AE276" s="39"/>
      <c r="AR276" s="177" t="s">
        <v>219</v>
      </c>
      <c r="AT276" s="177" t="s">
        <v>132</v>
      </c>
      <c r="AU276" s="177" t="s">
        <v>79</v>
      </c>
      <c r="AY276" s="20" t="s">
        <v>129</v>
      </c>
      <c r="BE276" s="178">
        <f>IF(N276="základní",J276,0)</f>
        <v>0</v>
      </c>
      <c r="BF276" s="178">
        <f>IF(N276="snížená",J276,0)</f>
        <v>0</v>
      </c>
      <c r="BG276" s="178">
        <f>IF(N276="zákl. přenesená",J276,0)</f>
        <v>0</v>
      </c>
      <c r="BH276" s="178">
        <f>IF(N276="sníž. přenesená",J276,0)</f>
        <v>0</v>
      </c>
      <c r="BI276" s="178">
        <f>IF(N276="nulová",J276,0)</f>
        <v>0</v>
      </c>
      <c r="BJ276" s="20" t="s">
        <v>79</v>
      </c>
      <c r="BK276" s="178">
        <f>ROUND(I276*H276,2)</f>
        <v>0</v>
      </c>
      <c r="BL276" s="20" t="s">
        <v>219</v>
      </c>
      <c r="BM276" s="177" t="s">
        <v>1057</v>
      </c>
    </row>
    <row r="277" s="2" customFormat="1">
      <c r="A277" s="39"/>
      <c r="B277" s="40"/>
      <c r="C277" s="39"/>
      <c r="D277" s="179" t="s">
        <v>138</v>
      </c>
      <c r="E277" s="39"/>
      <c r="F277" s="180" t="s">
        <v>587</v>
      </c>
      <c r="G277" s="39"/>
      <c r="H277" s="39"/>
      <c r="I277" s="181"/>
      <c r="J277" s="39"/>
      <c r="K277" s="39"/>
      <c r="L277" s="40"/>
      <c r="M277" s="182"/>
      <c r="N277" s="183"/>
      <c r="O277" s="73"/>
      <c r="P277" s="73"/>
      <c r="Q277" s="73"/>
      <c r="R277" s="73"/>
      <c r="S277" s="73"/>
      <c r="T277" s="74"/>
      <c r="U277" s="39"/>
      <c r="V277" s="39"/>
      <c r="W277" s="39"/>
      <c r="X277" s="39"/>
      <c r="Y277" s="39"/>
      <c r="Z277" s="39"/>
      <c r="AA277" s="39"/>
      <c r="AB277" s="39"/>
      <c r="AC277" s="39"/>
      <c r="AD277" s="39"/>
      <c r="AE277" s="39"/>
      <c r="AT277" s="20" t="s">
        <v>138</v>
      </c>
      <c r="AU277" s="20" t="s">
        <v>79</v>
      </c>
    </row>
    <row r="278" s="12" customFormat="1" ht="22.8" customHeight="1">
      <c r="A278" s="12"/>
      <c r="B278" s="152"/>
      <c r="C278" s="12"/>
      <c r="D278" s="153" t="s">
        <v>70</v>
      </c>
      <c r="E278" s="163" t="s">
        <v>588</v>
      </c>
      <c r="F278" s="163" t="s">
        <v>589</v>
      </c>
      <c r="G278" s="12"/>
      <c r="H278" s="12"/>
      <c r="I278" s="155"/>
      <c r="J278" s="164">
        <f>BK278</f>
        <v>0</v>
      </c>
      <c r="K278" s="12"/>
      <c r="L278" s="152"/>
      <c r="M278" s="157"/>
      <c r="N278" s="158"/>
      <c r="O278" s="158"/>
      <c r="P278" s="159">
        <f>SUM(P279:P295)</f>
        <v>0</v>
      </c>
      <c r="Q278" s="158"/>
      <c r="R278" s="159">
        <f>SUM(R279:R295)</f>
        <v>0</v>
      </c>
      <c r="S278" s="158"/>
      <c r="T278" s="160">
        <f>SUM(T279:T295)</f>
        <v>0.089899999999999994</v>
      </c>
      <c r="U278" s="12"/>
      <c r="V278" s="12"/>
      <c r="W278" s="12"/>
      <c r="X278" s="12"/>
      <c r="Y278" s="12"/>
      <c r="Z278" s="12"/>
      <c r="AA278" s="12"/>
      <c r="AB278" s="12"/>
      <c r="AC278" s="12"/>
      <c r="AD278" s="12"/>
      <c r="AE278" s="12"/>
      <c r="AR278" s="153" t="s">
        <v>79</v>
      </c>
      <c r="AT278" s="161" t="s">
        <v>70</v>
      </c>
      <c r="AU278" s="161" t="s">
        <v>15</v>
      </c>
      <c r="AY278" s="153" t="s">
        <v>129</v>
      </c>
      <c r="BK278" s="162">
        <f>SUM(BK279:BK295)</f>
        <v>0</v>
      </c>
    </row>
    <row r="279" s="2" customFormat="1" ht="24.15" customHeight="1">
      <c r="A279" s="39"/>
      <c r="B279" s="165"/>
      <c r="C279" s="166" t="s">
        <v>469</v>
      </c>
      <c r="D279" s="166" t="s">
        <v>132</v>
      </c>
      <c r="E279" s="167" t="s">
        <v>1058</v>
      </c>
      <c r="F279" s="168" t="s">
        <v>1059</v>
      </c>
      <c r="G279" s="169" t="s">
        <v>505</v>
      </c>
      <c r="H279" s="170">
        <v>27</v>
      </c>
      <c r="I279" s="171"/>
      <c r="J279" s="172">
        <f>ROUND(I279*H279,2)</f>
        <v>0</v>
      </c>
      <c r="K279" s="168" t="s">
        <v>136</v>
      </c>
      <c r="L279" s="40"/>
      <c r="M279" s="173" t="s">
        <v>3</v>
      </c>
      <c r="N279" s="174" t="s">
        <v>43</v>
      </c>
      <c r="O279" s="73"/>
      <c r="P279" s="175">
        <f>O279*H279</f>
        <v>0</v>
      </c>
      <c r="Q279" s="175">
        <v>0</v>
      </c>
      <c r="R279" s="175">
        <f>Q279*H279</f>
        <v>0</v>
      </c>
      <c r="S279" s="175">
        <v>0.0025999999999999999</v>
      </c>
      <c r="T279" s="176">
        <f>S279*H279</f>
        <v>0.070199999999999999</v>
      </c>
      <c r="U279" s="39"/>
      <c r="V279" s="39"/>
      <c r="W279" s="39"/>
      <c r="X279" s="39"/>
      <c r="Y279" s="39"/>
      <c r="Z279" s="39"/>
      <c r="AA279" s="39"/>
      <c r="AB279" s="39"/>
      <c r="AC279" s="39"/>
      <c r="AD279" s="39"/>
      <c r="AE279" s="39"/>
      <c r="AR279" s="177" t="s">
        <v>219</v>
      </c>
      <c r="AT279" s="177" t="s">
        <v>132</v>
      </c>
      <c r="AU279" s="177" t="s">
        <v>79</v>
      </c>
      <c r="AY279" s="20" t="s">
        <v>129</v>
      </c>
      <c r="BE279" s="178">
        <f>IF(N279="základní",J279,0)</f>
        <v>0</v>
      </c>
      <c r="BF279" s="178">
        <f>IF(N279="snížená",J279,0)</f>
        <v>0</v>
      </c>
      <c r="BG279" s="178">
        <f>IF(N279="zákl. přenesená",J279,0)</f>
        <v>0</v>
      </c>
      <c r="BH279" s="178">
        <f>IF(N279="sníž. přenesená",J279,0)</f>
        <v>0</v>
      </c>
      <c r="BI279" s="178">
        <f>IF(N279="nulová",J279,0)</f>
        <v>0</v>
      </c>
      <c r="BJ279" s="20" t="s">
        <v>79</v>
      </c>
      <c r="BK279" s="178">
        <f>ROUND(I279*H279,2)</f>
        <v>0</v>
      </c>
      <c r="BL279" s="20" t="s">
        <v>219</v>
      </c>
      <c r="BM279" s="177" t="s">
        <v>1060</v>
      </c>
    </row>
    <row r="280" s="2" customFormat="1">
      <c r="A280" s="39"/>
      <c r="B280" s="40"/>
      <c r="C280" s="39"/>
      <c r="D280" s="179" t="s">
        <v>138</v>
      </c>
      <c r="E280" s="39"/>
      <c r="F280" s="180" t="s">
        <v>1061</v>
      </c>
      <c r="G280" s="39"/>
      <c r="H280" s="39"/>
      <c r="I280" s="181"/>
      <c r="J280" s="39"/>
      <c r="K280" s="39"/>
      <c r="L280" s="40"/>
      <c r="M280" s="182"/>
      <c r="N280" s="183"/>
      <c r="O280" s="73"/>
      <c r="P280" s="73"/>
      <c r="Q280" s="73"/>
      <c r="R280" s="73"/>
      <c r="S280" s="73"/>
      <c r="T280" s="74"/>
      <c r="U280" s="39"/>
      <c r="V280" s="39"/>
      <c r="W280" s="39"/>
      <c r="X280" s="39"/>
      <c r="Y280" s="39"/>
      <c r="Z280" s="39"/>
      <c r="AA280" s="39"/>
      <c r="AB280" s="39"/>
      <c r="AC280" s="39"/>
      <c r="AD280" s="39"/>
      <c r="AE280" s="39"/>
      <c r="AT280" s="20" t="s">
        <v>138</v>
      </c>
      <c r="AU280" s="20" t="s">
        <v>79</v>
      </c>
    </row>
    <row r="281" s="13" customFormat="1">
      <c r="A281" s="13"/>
      <c r="B281" s="184"/>
      <c r="C281" s="13"/>
      <c r="D281" s="185" t="s">
        <v>144</v>
      </c>
      <c r="E281" s="186" t="s">
        <v>3</v>
      </c>
      <c r="F281" s="187" t="s">
        <v>1062</v>
      </c>
      <c r="G281" s="13"/>
      <c r="H281" s="186" t="s">
        <v>3</v>
      </c>
      <c r="I281" s="188"/>
      <c r="J281" s="13"/>
      <c r="K281" s="13"/>
      <c r="L281" s="184"/>
      <c r="M281" s="189"/>
      <c r="N281" s="190"/>
      <c r="O281" s="190"/>
      <c r="P281" s="190"/>
      <c r="Q281" s="190"/>
      <c r="R281" s="190"/>
      <c r="S281" s="190"/>
      <c r="T281" s="191"/>
      <c r="U281" s="13"/>
      <c r="V281" s="13"/>
      <c r="W281" s="13"/>
      <c r="X281" s="13"/>
      <c r="Y281" s="13"/>
      <c r="Z281" s="13"/>
      <c r="AA281" s="13"/>
      <c r="AB281" s="13"/>
      <c r="AC281" s="13"/>
      <c r="AD281" s="13"/>
      <c r="AE281" s="13"/>
      <c r="AT281" s="186" t="s">
        <v>144</v>
      </c>
      <c r="AU281" s="186" t="s">
        <v>79</v>
      </c>
      <c r="AV281" s="13" t="s">
        <v>15</v>
      </c>
      <c r="AW281" s="13" t="s">
        <v>33</v>
      </c>
      <c r="AX281" s="13" t="s">
        <v>71</v>
      </c>
      <c r="AY281" s="186" t="s">
        <v>129</v>
      </c>
    </row>
    <row r="282" s="14" customFormat="1">
      <c r="A282" s="14"/>
      <c r="B282" s="192"/>
      <c r="C282" s="14"/>
      <c r="D282" s="185" t="s">
        <v>144</v>
      </c>
      <c r="E282" s="193" t="s">
        <v>3</v>
      </c>
      <c r="F282" s="194" t="s">
        <v>1063</v>
      </c>
      <c r="G282" s="14"/>
      <c r="H282" s="195">
        <v>27</v>
      </c>
      <c r="I282" s="196"/>
      <c r="J282" s="14"/>
      <c r="K282" s="14"/>
      <c r="L282" s="192"/>
      <c r="M282" s="197"/>
      <c r="N282" s="198"/>
      <c r="O282" s="198"/>
      <c r="P282" s="198"/>
      <c r="Q282" s="198"/>
      <c r="R282" s="198"/>
      <c r="S282" s="198"/>
      <c r="T282" s="199"/>
      <c r="U282" s="14"/>
      <c r="V282" s="14"/>
      <c r="W282" s="14"/>
      <c r="X282" s="14"/>
      <c r="Y282" s="14"/>
      <c r="Z282" s="14"/>
      <c r="AA282" s="14"/>
      <c r="AB282" s="14"/>
      <c r="AC282" s="14"/>
      <c r="AD282" s="14"/>
      <c r="AE282" s="14"/>
      <c r="AT282" s="193" t="s">
        <v>144</v>
      </c>
      <c r="AU282" s="193" t="s">
        <v>79</v>
      </c>
      <c r="AV282" s="14" t="s">
        <v>79</v>
      </c>
      <c r="AW282" s="14" t="s">
        <v>33</v>
      </c>
      <c r="AX282" s="14" t="s">
        <v>15</v>
      </c>
      <c r="AY282" s="193" t="s">
        <v>129</v>
      </c>
    </row>
    <row r="283" s="2" customFormat="1" ht="16.5" customHeight="1">
      <c r="A283" s="39"/>
      <c r="B283" s="165"/>
      <c r="C283" s="166" t="s">
        <v>918</v>
      </c>
      <c r="D283" s="166" t="s">
        <v>132</v>
      </c>
      <c r="E283" s="167" t="s">
        <v>1064</v>
      </c>
      <c r="F283" s="168" t="s">
        <v>1065</v>
      </c>
      <c r="G283" s="169" t="s">
        <v>505</v>
      </c>
      <c r="H283" s="170">
        <v>5</v>
      </c>
      <c r="I283" s="171"/>
      <c r="J283" s="172">
        <f>ROUND(I283*H283,2)</f>
        <v>0</v>
      </c>
      <c r="K283" s="168" t="s">
        <v>136</v>
      </c>
      <c r="L283" s="40"/>
      <c r="M283" s="173" t="s">
        <v>3</v>
      </c>
      <c r="N283" s="174" t="s">
        <v>43</v>
      </c>
      <c r="O283" s="73"/>
      <c r="P283" s="175">
        <f>O283*H283</f>
        <v>0</v>
      </c>
      <c r="Q283" s="175">
        <v>0</v>
      </c>
      <c r="R283" s="175">
        <f>Q283*H283</f>
        <v>0</v>
      </c>
      <c r="S283" s="175">
        <v>0.0039399999999999999</v>
      </c>
      <c r="T283" s="176">
        <f>S283*H283</f>
        <v>0.019699999999999999</v>
      </c>
      <c r="U283" s="39"/>
      <c r="V283" s="39"/>
      <c r="W283" s="39"/>
      <c r="X283" s="39"/>
      <c r="Y283" s="39"/>
      <c r="Z283" s="39"/>
      <c r="AA283" s="39"/>
      <c r="AB283" s="39"/>
      <c r="AC283" s="39"/>
      <c r="AD283" s="39"/>
      <c r="AE283" s="39"/>
      <c r="AR283" s="177" t="s">
        <v>219</v>
      </c>
      <c r="AT283" s="177" t="s">
        <v>132</v>
      </c>
      <c r="AU283" s="177" t="s">
        <v>79</v>
      </c>
      <c r="AY283" s="20" t="s">
        <v>129</v>
      </c>
      <c r="BE283" s="178">
        <f>IF(N283="základní",J283,0)</f>
        <v>0</v>
      </c>
      <c r="BF283" s="178">
        <f>IF(N283="snížená",J283,0)</f>
        <v>0</v>
      </c>
      <c r="BG283" s="178">
        <f>IF(N283="zákl. přenesená",J283,0)</f>
        <v>0</v>
      </c>
      <c r="BH283" s="178">
        <f>IF(N283="sníž. přenesená",J283,0)</f>
        <v>0</v>
      </c>
      <c r="BI283" s="178">
        <f>IF(N283="nulová",J283,0)</f>
        <v>0</v>
      </c>
      <c r="BJ283" s="20" t="s">
        <v>79</v>
      </c>
      <c r="BK283" s="178">
        <f>ROUND(I283*H283,2)</f>
        <v>0</v>
      </c>
      <c r="BL283" s="20" t="s">
        <v>219</v>
      </c>
      <c r="BM283" s="177" t="s">
        <v>1066</v>
      </c>
    </row>
    <row r="284" s="2" customFormat="1">
      <c r="A284" s="39"/>
      <c r="B284" s="40"/>
      <c r="C284" s="39"/>
      <c r="D284" s="179" t="s">
        <v>138</v>
      </c>
      <c r="E284" s="39"/>
      <c r="F284" s="180" t="s">
        <v>1067</v>
      </c>
      <c r="G284" s="39"/>
      <c r="H284" s="39"/>
      <c r="I284" s="181"/>
      <c r="J284" s="39"/>
      <c r="K284" s="39"/>
      <c r="L284" s="40"/>
      <c r="M284" s="182"/>
      <c r="N284" s="183"/>
      <c r="O284" s="73"/>
      <c r="P284" s="73"/>
      <c r="Q284" s="73"/>
      <c r="R284" s="73"/>
      <c r="S284" s="73"/>
      <c r="T284" s="74"/>
      <c r="U284" s="39"/>
      <c r="V284" s="39"/>
      <c r="W284" s="39"/>
      <c r="X284" s="39"/>
      <c r="Y284" s="39"/>
      <c r="Z284" s="39"/>
      <c r="AA284" s="39"/>
      <c r="AB284" s="39"/>
      <c r="AC284" s="39"/>
      <c r="AD284" s="39"/>
      <c r="AE284" s="39"/>
      <c r="AT284" s="20" t="s">
        <v>138</v>
      </c>
      <c r="AU284" s="20" t="s">
        <v>79</v>
      </c>
    </row>
    <row r="285" s="13" customFormat="1">
      <c r="A285" s="13"/>
      <c r="B285" s="184"/>
      <c r="C285" s="13"/>
      <c r="D285" s="185" t="s">
        <v>144</v>
      </c>
      <c r="E285" s="186" t="s">
        <v>3</v>
      </c>
      <c r="F285" s="187" t="s">
        <v>1068</v>
      </c>
      <c r="G285" s="13"/>
      <c r="H285" s="186" t="s">
        <v>3</v>
      </c>
      <c r="I285" s="188"/>
      <c r="J285" s="13"/>
      <c r="K285" s="13"/>
      <c r="L285" s="184"/>
      <c r="M285" s="189"/>
      <c r="N285" s="190"/>
      <c r="O285" s="190"/>
      <c r="P285" s="190"/>
      <c r="Q285" s="190"/>
      <c r="R285" s="190"/>
      <c r="S285" s="190"/>
      <c r="T285" s="191"/>
      <c r="U285" s="13"/>
      <c r="V285" s="13"/>
      <c r="W285" s="13"/>
      <c r="X285" s="13"/>
      <c r="Y285" s="13"/>
      <c r="Z285" s="13"/>
      <c r="AA285" s="13"/>
      <c r="AB285" s="13"/>
      <c r="AC285" s="13"/>
      <c r="AD285" s="13"/>
      <c r="AE285" s="13"/>
      <c r="AT285" s="186" t="s">
        <v>144</v>
      </c>
      <c r="AU285" s="186" t="s">
        <v>79</v>
      </c>
      <c r="AV285" s="13" t="s">
        <v>15</v>
      </c>
      <c r="AW285" s="13" t="s">
        <v>33</v>
      </c>
      <c r="AX285" s="13" t="s">
        <v>71</v>
      </c>
      <c r="AY285" s="186" t="s">
        <v>129</v>
      </c>
    </row>
    <row r="286" s="14" customFormat="1">
      <c r="A286" s="14"/>
      <c r="B286" s="192"/>
      <c r="C286" s="14"/>
      <c r="D286" s="185" t="s">
        <v>144</v>
      </c>
      <c r="E286" s="193" t="s">
        <v>3</v>
      </c>
      <c r="F286" s="194" t="s">
        <v>1069</v>
      </c>
      <c r="G286" s="14"/>
      <c r="H286" s="195">
        <v>5</v>
      </c>
      <c r="I286" s="196"/>
      <c r="J286" s="14"/>
      <c r="K286" s="14"/>
      <c r="L286" s="192"/>
      <c r="M286" s="197"/>
      <c r="N286" s="198"/>
      <c r="O286" s="198"/>
      <c r="P286" s="198"/>
      <c r="Q286" s="198"/>
      <c r="R286" s="198"/>
      <c r="S286" s="198"/>
      <c r="T286" s="199"/>
      <c r="U286" s="14"/>
      <c r="V286" s="14"/>
      <c r="W286" s="14"/>
      <c r="X286" s="14"/>
      <c r="Y286" s="14"/>
      <c r="Z286" s="14"/>
      <c r="AA286" s="14"/>
      <c r="AB286" s="14"/>
      <c r="AC286" s="14"/>
      <c r="AD286" s="14"/>
      <c r="AE286" s="14"/>
      <c r="AT286" s="193" t="s">
        <v>144</v>
      </c>
      <c r="AU286" s="193" t="s">
        <v>79</v>
      </c>
      <c r="AV286" s="14" t="s">
        <v>79</v>
      </c>
      <c r="AW286" s="14" t="s">
        <v>33</v>
      </c>
      <c r="AX286" s="14" t="s">
        <v>15</v>
      </c>
      <c r="AY286" s="193" t="s">
        <v>129</v>
      </c>
    </row>
    <row r="287" s="2" customFormat="1" ht="37.8" customHeight="1">
      <c r="A287" s="39"/>
      <c r="B287" s="165"/>
      <c r="C287" s="166" t="s">
        <v>757</v>
      </c>
      <c r="D287" s="166" t="s">
        <v>132</v>
      </c>
      <c r="E287" s="167" t="s">
        <v>591</v>
      </c>
      <c r="F287" s="168" t="s">
        <v>592</v>
      </c>
      <c r="G287" s="169" t="s">
        <v>505</v>
      </c>
      <c r="H287" s="170">
        <v>33</v>
      </c>
      <c r="I287" s="171"/>
      <c r="J287" s="172">
        <f>ROUND(I287*H287,2)</f>
        <v>0</v>
      </c>
      <c r="K287" s="168" t="s">
        <v>3</v>
      </c>
      <c r="L287" s="40"/>
      <c r="M287" s="173" t="s">
        <v>3</v>
      </c>
      <c r="N287" s="174" t="s">
        <v>43</v>
      </c>
      <c r="O287" s="73"/>
      <c r="P287" s="175">
        <f>O287*H287</f>
        <v>0</v>
      </c>
      <c r="Q287" s="175">
        <v>0</v>
      </c>
      <c r="R287" s="175">
        <f>Q287*H287</f>
        <v>0</v>
      </c>
      <c r="S287" s="175">
        <v>0</v>
      </c>
      <c r="T287" s="176">
        <f>S287*H287</f>
        <v>0</v>
      </c>
      <c r="U287" s="39"/>
      <c r="V287" s="39"/>
      <c r="W287" s="39"/>
      <c r="X287" s="39"/>
      <c r="Y287" s="39"/>
      <c r="Z287" s="39"/>
      <c r="AA287" s="39"/>
      <c r="AB287" s="39"/>
      <c r="AC287" s="39"/>
      <c r="AD287" s="39"/>
      <c r="AE287" s="39"/>
      <c r="AR287" s="177" t="s">
        <v>219</v>
      </c>
      <c r="AT287" s="177" t="s">
        <v>132</v>
      </c>
      <c r="AU287" s="177" t="s">
        <v>79</v>
      </c>
      <c r="AY287" s="20" t="s">
        <v>129</v>
      </c>
      <c r="BE287" s="178">
        <f>IF(N287="základní",J287,0)</f>
        <v>0</v>
      </c>
      <c r="BF287" s="178">
        <f>IF(N287="snížená",J287,0)</f>
        <v>0</v>
      </c>
      <c r="BG287" s="178">
        <f>IF(N287="zákl. přenesená",J287,0)</f>
        <v>0</v>
      </c>
      <c r="BH287" s="178">
        <f>IF(N287="sníž. přenesená",J287,0)</f>
        <v>0</v>
      </c>
      <c r="BI287" s="178">
        <f>IF(N287="nulová",J287,0)</f>
        <v>0</v>
      </c>
      <c r="BJ287" s="20" t="s">
        <v>79</v>
      </c>
      <c r="BK287" s="178">
        <f>ROUND(I287*H287,2)</f>
        <v>0</v>
      </c>
      <c r="BL287" s="20" t="s">
        <v>219</v>
      </c>
      <c r="BM287" s="177" t="s">
        <v>1070</v>
      </c>
    </row>
    <row r="288" s="2" customFormat="1" ht="37.8" customHeight="1">
      <c r="A288" s="39"/>
      <c r="B288" s="165"/>
      <c r="C288" s="166" t="s">
        <v>759</v>
      </c>
      <c r="D288" s="166" t="s">
        <v>132</v>
      </c>
      <c r="E288" s="167" t="s">
        <v>595</v>
      </c>
      <c r="F288" s="168" t="s">
        <v>596</v>
      </c>
      <c r="G288" s="169" t="s">
        <v>505</v>
      </c>
      <c r="H288" s="170">
        <v>25</v>
      </c>
      <c r="I288" s="171"/>
      <c r="J288" s="172">
        <f>ROUND(I288*H288,2)</f>
        <v>0</v>
      </c>
      <c r="K288" s="168" t="s">
        <v>3</v>
      </c>
      <c r="L288" s="40"/>
      <c r="M288" s="173" t="s">
        <v>3</v>
      </c>
      <c r="N288" s="174" t="s">
        <v>43</v>
      </c>
      <c r="O288" s="73"/>
      <c r="P288" s="175">
        <f>O288*H288</f>
        <v>0</v>
      </c>
      <c r="Q288" s="175">
        <v>0</v>
      </c>
      <c r="R288" s="175">
        <f>Q288*H288</f>
        <v>0</v>
      </c>
      <c r="S288" s="175">
        <v>0</v>
      </c>
      <c r="T288" s="176">
        <f>S288*H288</f>
        <v>0</v>
      </c>
      <c r="U288" s="39"/>
      <c r="V288" s="39"/>
      <c r="W288" s="39"/>
      <c r="X288" s="39"/>
      <c r="Y288" s="39"/>
      <c r="Z288" s="39"/>
      <c r="AA288" s="39"/>
      <c r="AB288" s="39"/>
      <c r="AC288" s="39"/>
      <c r="AD288" s="39"/>
      <c r="AE288" s="39"/>
      <c r="AR288" s="177" t="s">
        <v>219</v>
      </c>
      <c r="AT288" s="177" t="s">
        <v>132</v>
      </c>
      <c r="AU288" s="177" t="s">
        <v>79</v>
      </c>
      <c r="AY288" s="20" t="s">
        <v>129</v>
      </c>
      <c r="BE288" s="178">
        <f>IF(N288="základní",J288,0)</f>
        <v>0</v>
      </c>
      <c r="BF288" s="178">
        <f>IF(N288="snížená",J288,0)</f>
        <v>0</v>
      </c>
      <c r="BG288" s="178">
        <f>IF(N288="zákl. přenesená",J288,0)</f>
        <v>0</v>
      </c>
      <c r="BH288" s="178">
        <f>IF(N288="sníž. přenesená",J288,0)</f>
        <v>0</v>
      </c>
      <c r="BI288" s="178">
        <f>IF(N288="nulová",J288,0)</f>
        <v>0</v>
      </c>
      <c r="BJ288" s="20" t="s">
        <v>79</v>
      </c>
      <c r="BK288" s="178">
        <f>ROUND(I288*H288,2)</f>
        <v>0</v>
      </c>
      <c r="BL288" s="20" t="s">
        <v>219</v>
      </c>
      <c r="BM288" s="177" t="s">
        <v>1071</v>
      </c>
    </row>
    <row r="289" s="2" customFormat="1" ht="24.15" customHeight="1">
      <c r="A289" s="39"/>
      <c r="B289" s="165"/>
      <c r="C289" s="166" t="s">
        <v>474</v>
      </c>
      <c r="D289" s="166" t="s">
        <v>132</v>
      </c>
      <c r="E289" s="167" t="s">
        <v>599</v>
      </c>
      <c r="F289" s="168" t="s">
        <v>600</v>
      </c>
      <c r="G289" s="169" t="s">
        <v>505</v>
      </c>
      <c r="H289" s="170">
        <v>25</v>
      </c>
      <c r="I289" s="171"/>
      <c r="J289" s="172">
        <f>ROUND(I289*H289,2)</f>
        <v>0</v>
      </c>
      <c r="K289" s="168" t="s">
        <v>3</v>
      </c>
      <c r="L289" s="40"/>
      <c r="M289" s="173" t="s">
        <v>3</v>
      </c>
      <c r="N289" s="174" t="s">
        <v>43</v>
      </c>
      <c r="O289" s="73"/>
      <c r="P289" s="175">
        <f>O289*H289</f>
        <v>0</v>
      </c>
      <c r="Q289" s="175">
        <v>0</v>
      </c>
      <c r="R289" s="175">
        <f>Q289*H289</f>
        <v>0</v>
      </c>
      <c r="S289" s="175">
        <v>0</v>
      </c>
      <c r="T289" s="176">
        <f>S289*H289</f>
        <v>0</v>
      </c>
      <c r="U289" s="39"/>
      <c r="V289" s="39"/>
      <c r="W289" s="39"/>
      <c r="X289" s="39"/>
      <c r="Y289" s="39"/>
      <c r="Z289" s="39"/>
      <c r="AA289" s="39"/>
      <c r="AB289" s="39"/>
      <c r="AC289" s="39"/>
      <c r="AD289" s="39"/>
      <c r="AE289" s="39"/>
      <c r="AR289" s="177" t="s">
        <v>219</v>
      </c>
      <c r="AT289" s="177" t="s">
        <v>132</v>
      </c>
      <c r="AU289" s="177" t="s">
        <v>79</v>
      </c>
      <c r="AY289" s="20" t="s">
        <v>129</v>
      </c>
      <c r="BE289" s="178">
        <f>IF(N289="základní",J289,0)</f>
        <v>0</v>
      </c>
      <c r="BF289" s="178">
        <f>IF(N289="snížená",J289,0)</f>
        <v>0</v>
      </c>
      <c r="BG289" s="178">
        <f>IF(N289="zákl. přenesená",J289,0)</f>
        <v>0</v>
      </c>
      <c r="BH289" s="178">
        <f>IF(N289="sníž. přenesená",J289,0)</f>
        <v>0</v>
      </c>
      <c r="BI289" s="178">
        <f>IF(N289="nulová",J289,0)</f>
        <v>0</v>
      </c>
      <c r="BJ289" s="20" t="s">
        <v>79</v>
      </c>
      <c r="BK289" s="178">
        <f>ROUND(I289*H289,2)</f>
        <v>0</v>
      </c>
      <c r="BL289" s="20" t="s">
        <v>219</v>
      </c>
      <c r="BM289" s="177" t="s">
        <v>1072</v>
      </c>
    </row>
    <row r="290" s="2" customFormat="1" ht="37.8" customHeight="1">
      <c r="A290" s="39"/>
      <c r="B290" s="165"/>
      <c r="C290" s="166" t="s">
        <v>480</v>
      </c>
      <c r="D290" s="166" t="s">
        <v>132</v>
      </c>
      <c r="E290" s="167" t="s">
        <v>623</v>
      </c>
      <c r="F290" s="168" t="s">
        <v>624</v>
      </c>
      <c r="G290" s="169" t="s">
        <v>505</v>
      </c>
      <c r="H290" s="170">
        <v>27</v>
      </c>
      <c r="I290" s="171"/>
      <c r="J290" s="172">
        <f>ROUND(I290*H290,2)</f>
        <v>0</v>
      </c>
      <c r="K290" s="168" t="s">
        <v>3</v>
      </c>
      <c r="L290" s="40"/>
      <c r="M290" s="173" t="s">
        <v>3</v>
      </c>
      <c r="N290" s="174" t="s">
        <v>43</v>
      </c>
      <c r="O290" s="73"/>
      <c r="P290" s="175">
        <f>O290*H290</f>
        <v>0</v>
      </c>
      <c r="Q290" s="175">
        <v>0</v>
      </c>
      <c r="R290" s="175">
        <f>Q290*H290</f>
        <v>0</v>
      </c>
      <c r="S290" s="175">
        <v>0</v>
      </c>
      <c r="T290" s="176">
        <f>S290*H290</f>
        <v>0</v>
      </c>
      <c r="U290" s="39"/>
      <c r="V290" s="39"/>
      <c r="W290" s="39"/>
      <c r="X290" s="39"/>
      <c r="Y290" s="39"/>
      <c r="Z290" s="39"/>
      <c r="AA290" s="39"/>
      <c r="AB290" s="39"/>
      <c r="AC290" s="39"/>
      <c r="AD290" s="39"/>
      <c r="AE290" s="39"/>
      <c r="AR290" s="177" t="s">
        <v>219</v>
      </c>
      <c r="AT290" s="177" t="s">
        <v>132</v>
      </c>
      <c r="AU290" s="177" t="s">
        <v>79</v>
      </c>
      <c r="AY290" s="20" t="s">
        <v>129</v>
      </c>
      <c r="BE290" s="178">
        <f>IF(N290="základní",J290,0)</f>
        <v>0</v>
      </c>
      <c r="BF290" s="178">
        <f>IF(N290="snížená",J290,0)</f>
        <v>0</v>
      </c>
      <c r="BG290" s="178">
        <f>IF(N290="zákl. přenesená",J290,0)</f>
        <v>0</v>
      </c>
      <c r="BH290" s="178">
        <f>IF(N290="sníž. přenesená",J290,0)</f>
        <v>0</v>
      </c>
      <c r="BI290" s="178">
        <f>IF(N290="nulová",J290,0)</f>
        <v>0</v>
      </c>
      <c r="BJ290" s="20" t="s">
        <v>79</v>
      </c>
      <c r="BK290" s="178">
        <f>ROUND(I290*H290,2)</f>
        <v>0</v>
      </c>
      <c r="BL290" s="20" t="s">
        <v>219</v>
      </c>
      <c r="BM290" s="177" t="s">
        <v>1073</v>
      </c>
    </row>
    <row r="291" s="2" customFormat="1" ht="37.8" customHeight="1">
      <c r="A291" s="39"/>
      <c r="B291" s="165"/>
      <c r="C291" s="166" t="s">
        <v>485</v>
      </c>
      <c r="D291" s="166" t="s">
        <v>132</v>
      </c>
      <c r="E291" s="167" t="s">
        <v>1074</v>
      </c>
      <c r="F291" s="168" t="s">
        <v>1075</v>
      </c>
      <c r="G291" s="169" t="s">
        <v>505</v>
      </c>
      <c r="H291" s="170">
        <v>27</v>
      </c>
      <c r="I291" s="171"/>
      <c r="J291" s="172">
        <f>ROUND(I291*H291,2)</f>
        <v>0</v>
      </c>
      <c r="K291" s="168" t="s">
        <v>3</v>
      </c>
      <c r="L291" s="40"/>
      <c r="M291" s="173" t="s">
        <v>3</v>
      </c>
      <c r="N291" s="174" t="s">
        <v>43</v>
      </c>
      <c r="O291" s="73"/>
      <c r="P291" s="175">
        <f>O291*H291</f>
        <v>0</v>
      </c>
      <c r="Q291" s="175">
        <v>0</v>
      </c>
      <c r="R291" s="175">
        <f>Q291*H291</f>
        <v>0</v>
      </c>
      <c r="S291" s="175">
        <v>0</v>
      </c>
      <c r="T291" s="176">
        <f>S291*H291</f>
        <v>0</v>
      </c>
      <c r="U291" s="39"/>
      <c r="V291" s="39"/>
      <c r="W291" s="39"/>
      <c r="X291" s="39"/>
      <c r="Y291" s="39"/>
      <c r="Z291" s="39"/>
      <c r="AA291" s="39"/>
      <c r="AB291" s="39"/>
      <c r="AC291" s="39"/>
      <c r="AD291" s="39"/>
      <c r="AE291" s="39"/>
      <c r="AR291" s="177" t="s">
        <v>219</v>
      </c>
      <c r="AT291" s="177" t="s">
        <v>132</v>
      </c>
      <c r="AU291" s="177" t="s">
        <v>79</v>
      </c>
      <c r="AY291" s="20" t="s">
        <v>129</v>
      </c>
      <c r="BE291" s="178">
        <f>IF(N291="základní",J291,0)</f>
        <v>0</v>
      </c>
      <c r="BF291" s="178">
        <f>IF(N291="snížená",J291,0)</f>
        <v>0</v>
      </c>
      <c r="BG291" s="178">
        <f>IF(N291="zákl. přenesená",J291,0)</f>
        <v>0</v>
      </c>
      <c r="BH291" s="178">
        <f>IF(N291="sníž. přenesená",J291,0)</f>
        <v>0</v>
      </c>
      <c r="BI291" s="178">
        <f>IF(N291="nulová",J291,0)</f>
        <v>0</v>
      </c>
      <c r="BJ291" s="20" t="s">
        <v>79</v>
      </c>
      <c r="BK291" s="178">
        <f>ROUND(I291*H291,2)</f>
        <v>0</v>
      </c>
      <c r="BL291" s="20" t="s">
        <v>219</v>
      </c>
      <c r="BM291" s="177" t="s">
        <v>1076</v>
      </c>
    </row>
    <row r="292" s="2" customFormat="1" ht="24.15" customHeight="1">
      <c r="A292" s="39"/>
      <c r="B292" s="165"/>
      <c r="C292" s="166" t="s">
        <v>489</v>
      </c>
      <c r="D292" s="166" t="s">
        <v>132</v>
      </c>
      <c r="E292" s="167" t="s">
        <v>627</v>
      </c>
      <c r="F292" s="168" t="s">
        <v>628</v>
      </c>
      <c r="G292" s="169" t="s">
        <v>505</v>
      </c>
      <c r="H292" s="170">
        <v>1</v>
      </c>
      <c r="I292" s="171"/>
      <c r="J292" s="172">
        <f>ROUND(I292*H292,2)</f>
        <v>0</v>
      </c>
      <c r="K292" s="168" t="s">
        <v>3</v>
      </c>
      <c r="L292" s="40"/>
      <c r="M292" s="173" t="s">
        <v>3</v>
      </c>
      <c r="N292" s="174" t="s">
        <v>43</v>
      </c>
      <c r="O292" s="73"/>
      <c r="P292" s="175">
        <f>O292*H292</f>
        <v>0</v>
      </c>
      <c r="Q292" s="175">
        <v>0</v>
      </c>
      <c r="R292" s="175">
        <f>Q292*H292</f>
        <v>0</v>
      </c>
      <c r="S292" s="175">
        <v>0</v>
      </c>
      <c r="T292" s="176">
        <f>S292*H292</f>
        <v>0</v>
      </c>
      <c r="U292" s="39"/>
      <c r="V292" s="39"/>
      <c r="W292" s="39"/>
      <c r="X292" s="39"/>
      <c r="Y292" s="39"/>
      <c r="Z292" s="39"/>
      <c r="AA292" s="39"/>
      <c r="AB292" s="39"/>
      <c r="AC292" s="39"/>
      <c r="AD292" s="39"/>
      <c r="AE292" s="39"/>
      <c r="AR292" s="177" t="s">
        <v>219</v>
      </c>
      <c r="AT292" s="177" t="s">
        <v>132</v>
      </c>
      <c r="AU292" s="177" t="s">
        <v>79</v>
      </c>
      <c r="AY292" s="20" t="s">
        <v>129</v>
      </c>
      <c r="BE292" s="178">
        <f>IF(N292="základní",J292,0)</f>
        <v>0</v>
      </c>
      <c r="BF292" s="178">
        <f>IF(N292="snížená",J292,0)</f>
        <v>0</v>
      </c>
      <c r="BG292" s="178">
        <f>IF(N292="zákl. přenesená",J292,0)</f>
        <v>0</v>
      </c>
      <c r="BH292" s="178">
        <f>IF(N292="sníž. přenesená",J292,0)</f>
        <v>0</v>
      </c>
      <c r="BI292" s="178">
        <f>IF(N292="nulová",J292,0)</f>
        <v>0</v>
      </c>
      <c r="BJ292" s="20" t="s">
        <v>79</v>
      </c>
      <c r="BK292" s="178">
        <f>ROUND(I292*H292,2)</f>
        <v>0</v>
      </c>
      <c r="BL292" s="20" t="s">
        <v>219</v>
      </c>
      <c r="BM292" s="177" t="s">
        <v>1077</v>
      </c>
    </row>
    <row r="293" s="2" customFormat="1" ht="33" customHeight="1">
      <c r="A293" s="39"/>
      <c r="B293" s="165"/>
      <c r="C293" s="166" t="s">
        <v>494</v>
      </c>
      <c r="D293" s="166" t="s">
        <v>132</v>
      </c>
      <c r="E293" s="167" t="s">
        <v>1078</v>
      </c>
      <c r="F293" s="168" t="s">
        <v>1079</v>
      </c>
      <c r="G293" s="169" t="s">
        <v>505</v>
      </c>
      <c r="H293" s="170">
        <v>5</v>
      </c>
      <c r="I293" s="171"/>
      <c r="J293" s="172">
        <f>ROUND(I293*H293,2)</f>
        <v>0</v>
      </c>
      <c r="K293" s="168" t="s">
        <v>3</v>
      </c>
      <c r="L293" s="40"/>
      <c r="M293" s="173" t="s">
        <v>3</v>
      </c>
      <c r="N293" s="174" t="s">
        <v>43</v>
      </c>
      <c r="O293" s="73"/>
      <c r="P293" s="175">
        <f>O293*H293</f>
        <v>0</v>
      </c>
      <c r="Q293" s="175">
        <v>0</v>
      </c>
      <c r="R293" s="175">
        <f>Q293*H293</f>
        <v>0</v>
      </c>
      <c r="S293" s="175">
        <v>0</v>
      </c>
      <c r="T293" s="176">
        <f>S293*H293</f>
        <v>0</v>
      </c>
      <c r="U293" s="39"/>
      <c r="V293" s="39"/>
      <c r="W293" s="39"/>
      <c r="X293" s="39"/>
      <c r="Y293" s="39"/>
      <c r="Z293" s="39"/>
      <c r="AA293" s="39"/>
      <c r="AB293" s="39"/>
      <c r="AC293" s="39"/>
      <c r="AD293" s="39"/>
      <c r="AE293" s="39"/>
      <c r="AR293" s="177" t="s">
        <v>219</v>
      </c>
      <c r="AT293" s="177" t="s">
        <v>132</v>
      </c>
      <c r="AU293" s="177" t="s">
        <v>79</v>
      </c>
      <c r="AY293" s="20" t="s">
        <v>129</v>
      </c>
      <c r="BE293" s="178">
        <f>IF(N293="základní",J293,0)</f>
        <v>0</v>
      </c>
      <c r="BF293" s="178">
        <f>IF(N293="snížená",J293,0)</f>
        <v>0</v>
      </c>
      <c r="BG293" s="178">
        <f>IF(N293="zákl. přenesená",J293,0)</f>
        <v>0</v>
      </c>
      <c r="BH293" s="178">
        <f>IF(N293="sníž. přenesená",J293,0)</f>
        <v>0</v>
      </c>
      <c r="BI293" s="178">
        <f>IF(N293="nulová",J293,0)</f>
        <v>0</v>
      </c>
      <c r="BJ293" s="20" t="s">
        <v>79</v>
      </c>
      <c r="BK293" s="178">
        <f>ROUND(I293*H293,2)</f>
        <v>0</v>
      </c>
      <c r="BL293" s="20" t="s">
        <v>219</v>
      </c>
      <c r="BM293" s="177" t="s">
        <v>1080</v>
      </c>
    </row>
    <row r="294" s="2" customFormat="1" ht="55.5" customHeight="1">
      <c r="A294" s="39"/>
      <c r="B294" s="165"/>
      <c r="C294" s="166" t="s">
        <v>502</v>
      </c>
      <c r="D294" s="166" t="s">
        <v>132</v>
      </c>
      <c r="E294" s="167" t="s">
        <v>631</v>
      </c>
      <c r="F294" s="168" t="s">
        <v>632</v>
      </c>
      <c r="G294" s="169" t="s">
        <v>633</v>
      </c>
      <c r="H294" s="218"/>
      <c r="I294" s="171"/>
      <c r="J294" s="172">
        <f>ROUND(I294*H294,2)</f>
        <v>0</v>
      </c>
      <c r="K294" s="168" t="s">
        <v>136</v>
      </c>
      <c r="L294" s="40"/>
      <c r="M294" s="173" t="s">
        <v>3</v>
      </c>
      <c r="N294" s="174" t="s">
        <v>43</v>
      </c>
      <c r="O294" s="73"/>
      <c r="P294" s="175">
        <f>O294*H294</f>
        <v>0</v>
      </c>
      <c r="Q294" s="175">
        <v>0</v>
      </c>
      <c r="R294" s="175">
        <f>Q294*H294</f>
        <v>0</v>
      </c>
      <c r="S294" s="175">
        <v>0</v>
      </c>
      <c r="T294" s="176">
        <f>S294*H294</f>
        <v>0</v>
      </c>
      <c r="U294" s="39"/>
      <c r="V294" s="39"/>
      <c r="W294" s="39"/>
      <c r="X294" s="39"/>
      <c r="Y294" s="39"/>
      <c r="Z294" s="39"/>
      <c r="AA294" s="39"/>
      <c r="AB294" s="39"/>
      <c r="AC294" s="39"/>
      <c r="AD294" s="39"/>
      <c r="AE294" s="39"/>
      <c r="AR294" s="177" t="s">
        <v>219</v>
      </c>
      <c r="AT294" s="177" t="s">
        <v>132</v>
      </c>
      <c r="AU294" s="177" t="s">
        <v>79</v>
      </c>
      <c r="AY294" s="20" t="s">
        <v>129</v>
      </c>
      <c r="BE294" s="178">
        <f>IF(N294="základní",J294,0)</f>
        <v>0</v>
      </c>
      <c r="BF294" s="178">
        <f>IF(N294="snížená",J294,0)</f>
        <v>0</v>
      </c>
      <c r="BG294" s="178">
        <f>IF(N294="zákl. přenesená",J294,0)</f>
        <v>0</v>
      </c>
      <c r="BH294" s="178">
        <f>IF(N294="sníž. přenesená",J294,0)</f>
        <v>0</v>
      </c>
      <c r="BI294" s="178">
        <f>IF(N294="nulová",J294,0)</f>
        <v>0</v>
      </c>
      <c r="BJ294" s="20" t="s">
        <v>79</v>
      </c>
      <c r="BK294" s="178">
        <f>ROUND(I294*H294,2)</f>
        <v>0</v>
      </c>
      <c r="BL294" s="20" t="s">
        <v>219</v>
      </c>
      <c r="BM294" s="177" t="s">
        <v>1081</v>
      </c>
    </row>
    <row r="295" s="2" customFormat="1">
      <c r="A295" s="39"/>
      <c r="B295" s="40"/>
      <c r="C295" s="39"/>
      <c r="D295" s="179" t="s">
        <v>138</v>
      </c>
      <c r="E295" s="39"/>
      <c r="F295" s="180" t="s">
        <v>635</v>
      </c>
      <c r="G295" s="39"/>
      <c r="H295" s="39"/>
      <c r="I295" s="181"/>
      <c r="J295" s="39"/>
      <c r="K295" s="39"/>
      <c r="L295" s="40"/>
      <c r="M295" s="182"/>
      <c r="N295" s="183"/>
      <c r="O295" s="73"/>
      <c r="P295" s="73"/>
      <c r="Q295" s="73"/>
      <c r="R295" s="73"/>
      <c r="S295" s="73"/>
      <c r="T295" s="74"/>
      <c r="U295" s="39"/>
      <c r="V295" s="39"/>
      <c r="W295" s="39"/>
      <c r="X295" s="39"/>
      <c r="Y295" s="39"/>
      <c r="Z295" s="39"/>
      <c r="AA295" s="39"/>
      <c r="AB295" s="39"/>
      <c r="AC295" s="39"/>
      <c r="AD295" s="39"/>
      <c r="AE295" s="39"/>
      <c r="AT295" s="20" t="s">
        <v>138</v>
      </c>
      <c r="AU295" s="20" t="s">
        <v>79</v>
      </c>
    </row>
    <row r="296" s="12" customFormat="1" ht="22.8" customHeight="1">
      <c r="A296" s="12"/>
      <c r="B296" s="152"/>
      <c r="C296" s="12"/>
      <c r="D296" s="153" t="s">
        <v>70</v>
      </c>
      <c r="E296" s="163" t="s">
        <v>636</v>
      </c>
      <c r="F296" s="163" t="s">
        <v>637</v>
      </c>
      <c r="G296" s="12"/>
      <c r="H296" s="12"/>
      <c r="I296" s="155"/>
      <c r="J296" s="164">
        <f>BK296</f>
        <v>0</v>
      </c>
      <c r="K296" s="12"/>
      <c r="L296" s="152"/>
      <c r="M296" s="157"/>
      <c r="N296" s="158"/>
      <c r="O296" s="158"/>
      <c r="P296" s="159">
        <f>SUM(P297:P300)</f>
        <v>0</v>
      </c>
      <c r="Q296" s="158"/>
      <c r="R296" s="159">
        <f>SUM(R297:R300)</f>
        <v>0</v>
      </c>
      <c r="S296" s="158"/>
      <c r="T296" s="160">
        <f>SUM(T297:T300)</f>
        <v>0</v>
      </c>
      <c r="U296" s="12"/>
      <c r="V296" s="12"/>
      <c r="W296" s="12"/>
      <c r="X296" s="12"/>
      <c r="Y296" s="12"/>
      <c r="Z296" s="12"/>
      <c r="AA296" s="12"/>
      <c r="AB296" s="12"/>
      <c r="AC296" s="12"/>
      <c r="AD296" s="12"/>
      <c r="AE296" s="12"/>
      <c r="AR296" s="153" t="s">
        <v>79</v>
      </c>
      <c r="AT296" s="161" t="s">
        <v>70</v>
      </c>
      <c r="AU296" s="161" t="s">
        <v>15</v>
      </c>
      <c r="AY296" s="153" t="s">
        <v>129</v>
      </c>
      <c r="BK296" s="162">
        <f>SUM(BK297:BK300)</f>
        <v>0</v>
      </c>
    </row>
    <row r="297" s="2" customFormat="1" ht="33" customHeight="1">
      <c r="A297" s="39"/>
      <c r="B297" s="165"/>
      <c r="C297" s="166" t="s">
        <v>509</v>
      </c>
      <c r="D297" s="166" t="s">
        <v>132</v>
      </c>
      <c r="E297" s="167" t="s">
        <v>945</v>
      </c>
      <c r="F297" s="168" t="s">
        <v>946</v>
      </c>
      <c r="G297" s="169" t="s">
        <v>505</v>
      </c>
      <c r="H297" s="170">
        <v>37.299999999999997</v>
      </c>
      <c r="I297" s="171"/>
      <c r="J297" s="172">
        <f>ROUND(I297*H297,2)</f>
        <v>0</v>
      </c>
      <c r="K297" s="168" t="s">
        <v>3</v>
      </c>
      <c r="L297" s="40"/>
      <c r="M297" s="173" t="s">
        <v>3</v>
      </c>
      <c r="N297" s="174" t="s">
        <v>43</v>
      </c>
      <c r="O297" s="73"/>
      <c r="P297" s="175">
        <f>O297*H297</f>
        <v>0</v>
      </c>
      <c r="Q297" s="175">
        <v>0</v>
      </c>
      <c r="R297" s="175">
        <f>Q297*H297</f>
        <v>0</v>
      </c>
      <c r="S297" s="175">
        <v>0</v>
      </c>
      <c r="T297" s="176">
        <f>S297*H297</f>
        <v>0</v>
      </c>
      <c r="U297" s="39"/>
      <c r="V297" s="39"/>
      <c r="W297" s="39"/>
      <c r="X297" s="39"/>
      <c r="Y297" s="39"/>
      <c r="Z297" s="39"/>
      <c r="AA297" s="39"/>
      <c r="AB297" s="39"/>
      <c r="AC297" s="39"/>
      <c r="AD297" s="39"/>
      <c r="AE297" s="39"/>
      <c r="AR297" s="177" t="s">
        <v>219</v>
      </c>
      <c r="AT297" s="177" t="s">
        <v>132</v>
      </c>
      <c r="AU297" s="177" t="s">
        <v>79</v>
      </c>
      <c r="AY297" s="20" t="s">
        <v>129</v>
      </c>
      <c r="BE297" s="178">
        <f>IF(N297="základní",J297,0)</f>
        <v>0</v>
      </c>
      <c r="BF297" s="178">
        <f>IF(N297="snížená",J297,0)</f>
        <v>0</v>
      </c>
      <c r="BG297" s="178">
        <f>IF(N297="zákl. přenesená",J297,0)</f>
        <v>0</v>
      </c>
      <c r="BH297" s="178">
        <f>IF(N297="sníž. přenesená",J297,0)</f>
        <v>0</v>
      </c>
      <c r="BI297" s="178">
        <f>IF(N297="nulová",J297,0)</f>
        <v>0</v>
      </c>
      <c r="BJ297" s="20" t="s">
        <v>79</v>
      </c>
      <c r="BK297" s="178">
        <f>ROUND(I297*H297,2)</f>
        <v>0</v>
      </c>
      <c r="BL297" s="20" t="s">
        <v>219</v>
      </c>
      <c r="BM297" s="177" t="s">
        <v>1082</v>
      </c>
    </row>
    <row r="298" s="14" customFormat="1">
      <c r="A298" s="14"/>
      <c r="B298" s="192"/>
      <c r="C298" s="14"/>
      <c r="D298" s="185" t="s">
        <v>144</v>
      </c>
      <c r="E298" s="193" t="s">
        <v>3</v>
      </c>
      <c r="F298" s="194" t="s">
        <v>1083</v>
      </c>
      <c r="G298" s="14"/>
      <c r="H298" s="195">
        <v>37.299999999999997</v>
      </c>
      <c r="I298" s="196"/>
      <c r="J298" s="14"/>
      <c r="K298" s="14"/>
      <c r="L298" s="192"/>
      <c r="M298" s="197"/>
      <c r="N298" s="198"/>
      <c r="O298" s="198"/>
      <c r="P298" s="198"/>
      <c r="Q298" s="198"/>
      <c r="R298" s="198"/>
      <c r="S298" s="198"/>
      <c r="T298" s="199"/>
      <c r="U298" s="14"/>
      <c r="V298" s="14"/>
      <c r="W298" s="14"/>
      <c r="X298" s="14"/>
      <c r="Y298" s="14"/>
      <c r="Z298" s="14"/>
      <c r="AA298" s="14"/>
      <c r="AB298" s="14"/>
      <c r="AC298" s="14"/>
      <c r="AD298" s="14"/>
      <c r="AE298" s="14"/>
      <c r="AT298" s="193" t="s">
        <v>144</v>
      </c>
      <c r="AU298" s="193" t="s">
        <v>79</v>
      </c>
      <c r="AV298" s="14" t="s">
        <v>79</v>
      </c>
      <c r="AW298" s="14" t="s">
        <v>33</v>
      </c>
      <c r="AX298" s="14" t="s">
        <v>15</v>
      </c>
      <c r="AY298" s="193" t="s">
        <v>129</v>
      </c>
    </row>
    <row r="299" s="2" customFormat="1" ht="55.5" customHeight="1">
      <c r="A299" s="39"/>
      <c r="B299" s="165"/>
      <c r="C299" s="166" t="s">
        <v>513</v>
      </c>
      <c r="D299" s="166" t="s">
        <v>132</v>
      </c>
      <c r="E299" s="167" t="s">
        <v>641</v>
      </c>
      <c r="F299" s="168" t="s">
        <v>642</v>
      </c>
      <c r="G299" s="169" t="s">
        <v>633</v>
      </c>
      <c r="H299" s="218"/>
      <c r="I299" s="171"/>
      <c r="J299" s="172">
        <f>ROUND(I299*H299,2)</f>
        <v>0</v>
      </c>
      <c r="K299" s="168" t="s">
        <v>136</v>
      </c>
      <c r="L299" s="40"/>
      <c r="M299" s="173" t="s">
        <v>3</v>
      </c>
      <c r="N299" s="174" t="s">
        <v>43</v>
      </c>
      <c r="O299" s="73"/>
      <c r="P299" s="175">
        <f>O299*H299</f>
        <v>0</v>
      </c>
      <c r="Q299" s="175">
        <v>0</v>
      </c>
      <c r="R299" s="175">
        <f>Q299*H299</f>
        <v>0</v>
      </c>
      <c r="S299" s="175">
        <v>0</v>
      </c>
      <c r="T299" s="176">
        <f>S299*H299</f>
        <v>0</v>
      </c>
      <c r="U299" s="39"/>
      <c r="V299" s="39"/>
      <c r="W299" s="39"/>
      <c r="X299" s="39"/>
      <c r="Y299" s="39"/>
      <c r="Z299" s="39"/>
      <c r="AA299" s="39"/>
      <c r="AB299" s="39"/>
      <c r="AC299" s="39"/>
      <c r="AD299" s="39"/>
      <c r="AE299" s="39"/>
      <c r="AR299" s="177" t="s">
        <v>219</v>
      </c>
      <c r="AT299" s="177" t="s">
        <v>132</v>
      </c>
      <c r="AU299" s="177" t="s">
        <v>79</v>
      </c>
      <c r="AY299" s="20" t="s">
        <v>129</v>
      </c>
      <c r="BE299" s="178">
        <f>IF(N299="základní",J299,0)</f>
        <v>0</v>
      </c>
      <c r="BF299" s="178">
        <f>IF(N299="snížená",J299,0)</f>
        <v>0</v>
      </c>
      <c r="BG299" s="178">
        <f>IF(N299="zákl. přenesená",J299,0)</f>
        <v>0</v>
      </c>
      <c r="BH299" s="178">
        <f>IF(N299="sníž. přenesená",J299,0)</f>
        <v>0</v>
      </c>
      <c r="BI299" s="178">
        <f>IF(N299="nulová",J299,0)</f>
        <v>0</v>
      </c>
      <c r="BJ299" s="20" t="s">
        <v>79</v>
      </c>
      <c r="BK299" s="178">
        <f>ROUND(I299*H299,2)</f>
        <v>0</v>
      </c>
      <c r="BL299" s="20" t="s">
        <v>219</v>
      </c>
      <c r="BM299" s="177" t="s">
        <v>1084</v>
      </c>
    </row>
    <row r="300" s="2" customFormat="1">
      <c r="A300" s="39"/>
      <c r="B300" s="40"/>
      <c r="C300" s="39"/>
      <c r="D300" s="179" t="s">
        <v>138</v>
      </c>
      <c r="E300" s="39"/>
      <c r="F300" s="180" t="s">
        <v>644</v>
      </c>
      <c r="G300" s="39"/>
      <c r="H300" s="39"/>
      <c r="I300" s="181"/>
      <c r="J300" s="39"/>
      <c r="K300" s="39"/>
      <c r="L300" s="40"/>
      <c r="M300" s="182"/>
      <c r="N300" s="183"/>
      <c r="O300" s="73"/>
      <c r="P300" s="73"/>
      <c r="Q300" s="73"/>
      <c r="R300" s="73"/>
      <c r="S300" s="73"/>
      <c r="T300" s="74"/>
      <c r="U300" s="39"/>
      <c r="V300" s="39"/>
      <c r="W300" s="39"/>
      <c r="X300" s="39"/>
      <c r="Y300" s="39"/>
      <c r="Z300" s="39"/>
      <c r="AA300" s="39"/>
      <c r="AB300" s="39"/>
      <c r="AC300" s="39"/>
      <c r="AD300" s="39"/>
      <c r="AE300" s="39"/>
      <c r="AT300" s="20" t="s">
        <v>138</v>
      </c>
      <c r="AU300" s="20" t="s">
        <v>79</v>
      </c>
    </row>
    <row r="301" s="12" customFormat="1" ht="25.92" customHeight="1">
      <c r="A301" s="12"/>
      <c r="B301" s="152"/>
      <c r="C301" s="12"/>
      <c r="D301" s="153" t="s">
        <v>70</v>
      </c>
      <c r="E301" s="154" t="s">
        <v>645</v>
      </c>
      <c r="F301" s="154" t="s">
        <v>646</v>
      </c>
      <c r="G301" s="12"/>
      <c r="H301" s="12"/>
      <c r="I301" s="155"/>
      <c r="J301" s="156">
        <f>BK301</f>
        <v>0</v>
      </c>
      <c r="K301" s="12"/>
      <c r="L301" s="152"/>
      <c r="M301" s="157"/>
      <c r="N301" s="158"/>
      <c r="O301" s="158"/>
      <c r="P301" s="159">
        <f>SUM(P302:P311)</f>
        <v>0</v>
      </c>
      <c r="Q301" s="158"/>
      <c r="R301" s="159">
        <f>SUM(R302:R311)</f>
        <v>0</v>
      </c>
      <c r="S301" s="158"/>
      <c r="T301" s="160">
        <f>SUM(T302:T311)</f>
        <v>0</v>
      </c>
      <c r="U301" s="12"/>
      <c r="V301" s="12"/>
      <c r="W301" s="12"/>
      <c r="X301" s="12"/>
      <c r="Y301" s="12"/>
      <c r="Z301" s="12"/>
      <c r="AA301" s="12"/>
      <c r="AB301" s="12"/>
      <c r="AC301" s="12"/>
      <c r="AD301" s="12"/>
      <c r="AE301" s="12"/>
      <c r="AR301" s="153" t="s">
        <v>88</v>
      </c>
      <c r="AT301" s="161" t="s">
        <v>70</v>
      </c>
      <c r="AU301" s="161" t="s">
        <v>71</v>
      </c>
      <c r="AY301" s="153" t="s">
        <v>129</v>
      </c>
      <c r="BK301" s="162">
        <f>SUM(BK302:BK311)</f>
        <v>0</v>
      </c>
    </row>
    <row r="302" s="2" customFormat="1" ht="24.15" customHeight="1">
      <c r="A302" s="39"/>
      <c r="B302" s="165"/>
      <c r="C302" s="166" t="s">
        <v>520</v>
      </c>
      <c r="D302" s="166" t="s">
        <v>132</v>
      </c>
      <c r="E302" s="167" t="s">
        <v>647</v>
      </c>
      <c r="F302" s="168" t="s">
        <v>648</v>
      </c>
      <c r="G302" s="169" t="s">
        <v>523</v>
      </c>
      <c r="H302" s="170">
        <v>1</v>
      </c>
      <c r="I302" s="171"/>
      <c r="J302" s="172">
        <f>ROUND(I302*H302,2)</f>
        <v>0</v>
      </c>
      <c r="K302" s="168" t="s">
        <v>3</v>
      </c>
      <c r="L302" s="40"/>
      <c r="M302" s="173" t="s">
        <v>3</v>
      </c>
      <c r="N302" s="174" t="s">
        <v>43</v>
      </c>
      <c r="O302" s="73"/>
      <c r="P302" s="175">
        <f>O302*H302</f>
        <v>0</v>
      </c>
      <c r="Q302" s="175">
        <v>0</v>
      </c>
      <c r="R302" s="175">
        <f>Q302*H302</f>
        <v>0</v>
      </c>
      <c r="S302" s="175">
        <v>0</v>
      </c>
      <c r="T302" s="176">
        <f>S302*H302</f>
        <v>0</v>
      </c>
      <c r="U302" s="39"/>
      <c r="V302" s="39"/>
      <c r="W302" s="39"/>
      <c r="X302" s="39"/>
      <c r="Y302" s="39"/>
      <c r="Z302" s="39"/>
      <c r="AA302" s="39"/>
      <c r="AB302" s="39"/>
      <c r="AC302" s="39"/>
      <c r="AD302" s="39"/>
      <c r="AE302" s="39"/>
      <c r="AR302" s="177" t="s">
        <v>85</v>
      </c>
      <c r="AT302" s="177" t="s">
        <v>132</v>
      </c>
      <c r="AU302" s="177" t="s">
        <v>15</v>
      </c>
      <c r="AY302" s="20" t="s">
        <v>129</v>
      </c>
      <c r="BE302" s="178">
        <f>IF(N302="základní",J302,0)</f>
        <v>0</v>
      </c>
      <c r="BF302" s="178">
        <f>IF(N302="snížená",J302,0)</f>
        <v>0</v>
      </c>
      <c r="BG302" s="178">
        <f>IF(N302="zákl. přenesená",J302,0)</f>
        <v>0</v>
      </c>
      <c r="BH302" s="178">
        <f>IF(N302="sníž. přenesená",J302,0)</f>
        <v>0</v>
      </c>
      <c r="BI302" s="178">
        <f>IF(N302="nulová",J302,0)</f>
        <v>0</v>
      </c>
      <c r="BJ302" s="20" t="s">
        <v>79</v>
      </c>
      <c r="BK302" s="178">
        <f>ROUND(I302*H302,2)</f>
        <v>0</v>
      </c>
      <c r="BL302" s="20" t="s">
        <v>85</v>
      </c>
      <c r="BM302" s="177" t="s">
        <v>1085</v>
      </c>
    </row>
    <row r="303" s="2" customFormat="1" ht="16.5" customHeight="1">
      <c r="A303" s="39"/>
      <c r="B303" s="165"/>
      <c r="C303" s="166" t="s">
        <v>525</v>
      </c>
      <c r="D303" s="166" t="s">
        <v>132</v>
      </c>
      <c r="E303" s="167" t="s">
        <v>651</v>
      </c>
      <c r="F303" s="168" t="s">
        <v>652</v>
      </c>
      <c r="G303" s="169" t="s">
        <v>523</v>
      </c>
      <c r="H303" s="170">
        <v>1</v>
      </c>
      <c r="I303" s="171"/>
      <c r="J303" s="172">
        <f>ROUND(I303*H303,2)</f>
        <v>0</v>
      </c>
      <c r="K303" s="168" t="s">
        <v>3</v>
      </c>
      <c r="L303" s="40"/>
      <c r="M303" s="173" t="s">
        <v>3</v>
      </c>
      <c r="N303" s="174" t="s">
        <v>43</v>
      </c>
      <c r="O303" s="73"/>
      <c r="P303" s="175">
        <f>O303*H303</f>
        <v>0</v>
      </c>
      <c r="Q303" s="175">
        <v>0</v>
      </c>
      <c r="R303" s="175">
        <f>Q303*H303</f>
        <v>0</v>
      </c>
      <c r="S303" s="175">
        <v>0</v>
      </c>
      <c r="T303" s="176">
        <f>S303*H303</f>
        <v>0</v>
      </c>
      <c r="U303" s="39"/>
      <c r="V303" s="39"/>
      <c r="W303" s="39"/>
      <c r="X303" s="39"/>
      <c r="Y303" s="39"/>
      <c r="Z303" s="39"/>
      <c r="AA303" s="39"/>
      <c r="AB303" s="39"/>
      <c r="AC303" s="39"/>
      <c r="AD303" s="39"/>
      <c r="AE303" s="39"/>
      <c r="AR303" s="177" t="s">
        <v>85</v>
      </c>
      <c r="AT303" s="177" t="s">
        <v>132</v>
      </c>
      <c r="AU303" s="177" t="s">
        <v>15</v>
      </c>
      <c r="AY303" s="20" t="s">
        <v>129</v>
      </c>
      <c r="BE303" s="178">
        <f>IF(N303="základní",J303,0)</f>
        <v>0</v>
      </c>
      <c r="BF303" s="178">
        <f>IF(N303="snížená",J303,0)</f>
        <v>0</v>
      </c>
      <c r="BG303" s="178">
        <f>IF(N303="zákl. přenesená",J303,0)</f>
        <v>0</v>
      </c>
      <c r="BH303" s="178">
        <f>IF(N303="sníž. přenesená",J303,0)</f>
        <v>0</v>
      </c>
      <c r="BI303" s="178">
        <f>IF(N303="nulová",J303,0)</f>
        <v>0</v>
      </c>
      <c r="BJ303" s="20" t="s">
        <v>79</v>
      </c>
      <c r="BK303" s="178">
        <f>ROUND(I303*H303,2)</f>
        <v>0</v>
      </c>
      <c r="BL303" s="20" t="s">
        <v>85</v>
      </c>
      <c r="BM303" s="177" t="s">
        <v>1086</v>
      </c>
    </row>
    <row r="304" s="2" customFormat="1" ht="16.5" customHeight="1">
      <c r="A304" s="39"/>
      <c r="B304" s="165"/>
      <c r="C304" s="166" t="s">
        <v>529</v>
      </c>
      <c r="D304" s="166" t="s">
        <v>132</v>
      </c>
      <c r="E304" s="167" t="s">
        <v>655</v>
      </c>
      <c r="F304" s="168" t="s">
        <v>656</v>
      </c>
      <c r="G304" s="169" t="s">
        <v>523</v>
      </c>
      <c r="H304" s="170">
        <v>1</v>
      </c>
      <c r="I304" s="171"/>
      <c r="J304" s="172">
        <f>ROUND(I304*H304,2)</f>
        <v>0</v>
      </c>
      <c r="K304" s="168" t="s">
        <v>3</v>
      </c>
      <c r="L304" s="40"/>
      <c r="M304" s="173" t="s">
        <v>3</v>
      </c>
      <c r="N304" s="174" t="s">
        <v>43</v>
      </c>
      <c r="O304" s="73"/>
      <c r="P304" s="175">
        <f>O304*H304</f>
        <v>0</v>
      </c>
      <c r="Q304" s="175">
        <v>0</v>
      </c>
      <c r="R304" s="175">
        <f>Q304*H304</f>
        <v>0</v>
      </c>
      <c r="S304" s="175">
        <v>0</v>
      </c>
      <c r="T304" s="176">
        <f>S304*H304</f>
        <v>0</v>
      </c>
      <c r="U304" s="39"/>
      <c r="V304" s="39"/>
      <c r="W304" s="39"/>
      <c r="X304" s="39"/>
      <c r="Y304" s="39"/>
      <c r="Z304" s="39"/>
      <c r="AA304" s="39"/>
      <c r="AB304" s="39"/>
      <c r="AC304" s="39"/>
      <c r="AD304" s="39"/>
      <c r="AE304" s="39"/>
      <c r="AR304" s="177" t="s">
        <v>85</v>
      </c>
      <c r="AT304" s="177" t="s">
        <v>132</v>
      </c>
      <c r="AU304" s="177" t="s">
        <v>15</v>
      </c>
      <c r="AY304" s="20" t="s">
        <v>129</v>
      </c>
      <c r="BE304" s="178">
        <f>IF(N304="základní",J304,0)</f>
        <v>0</v>
      </c>
      <c r="BF304" s="178">
        <f>IF(N304="snížená",J304,0)</f>
        <v>0</v>
      </c>
      <c r="BG304" s="178">
        <f>IF(N304="zákl. přenesená",J304,0)</f>
        <v>0</v>
      </c>
      <c r="BH304" s="178">
        <f>IF(N304="sníž. přenesená",J304,0)</f>
        <v>0</v>
      </c>
      <c r="BI304" s="178">
        <f>IF(N304="nulová",J304,0)</f>
        <v>0</v>
      </c>
      <c r="BJ304" s="20" t="s">
        <v>79</v>
      </c>
      <c r="BK304" s="178">
        <f>ROUND(I304*H304,2)</f>
        <v>0</v>
      </c>
      <c r="BL304" s="20" t="s">
        <v>85</v>
      </c>
      <c r="BM304" s="177" t="s">
        <v>1087</v>
      </c>
    </row>
    <row r="305" s="2" customFormat="1" ht="16.5" customHeight="1">
      <c r="A305" s="39"/>
      <c r="B305" s="165"/>
      <c r="C305" s="166" t="s">
        <v>535</v>
      </c>
      <c r="D305" s="166" t="s">
        <v>132</v>
      </c>
      <c r="E305" s="167" t="s">
        <v>659</v>
      </c>
      <c r="F305" s="168" t="s">
        <v>660</v>
      </c>
      <c r="G305" s="169" t="s">
        <v>523</v>
      </c>
      <c r="H305" s="170">
        <v>1</v>
      </c>
      <c r="I305" s="171"/>
      <c r="J305" s="172">
        <f>ROUND(I305*H305,2)</f>
        <v>0</v>
      </c>
      <c r="K305" s="168" t="s">
        <v>3</v>
      </c>
      <c r="L305" s="40"/>
      <c r="M305" s="173" t="s">
        <v>3</v>
      </c>
      <c r="N305" s="174" t="s">
        <v>43</v>
      </c>
      <c r="O305" s="73"/>
      <c r="P305" s="175">
        <f>O305*H305</f>
        <v>0</v>
      </c>
      <c r="Q305" s="175">
        <v>0</v>
      </c>
      <c r="R305" s="175">
        <f>Q305*H305</f>
        <v>0</v>
      </c>
      <c r="S305" s="175">
        <v>0</v>
      </c>
      <c r="T305" s="176">
        <f>S305*H305</f>
        <v>0</v>
      </c>
      <c r="U305" s="39"/>
      <c r="V305" s="39"/>
      <c r="W305" s="39"/>
      <c r="X305" s="39"/>
      <c r="Y305" s="39"/>
      <c r="Z305" s="39"/>
      <c r="AA305" s="39"/>
      <c r="AB305" s="39"/>
      <c r="AC305" s="39"/>
      <c r="AD305" s="39"/>
      <c r="AE305" s="39"/>
      <c r="AR305" s="177" t="s">
        <v>85</v>
      </c>
      <c r="AT305" s="177" t="s">
        <v>132</v>
      </c>
      <c r="AU305" s="177" t="s">
        <v>15</v>
      </c>
      <c r="AY305" s="20" t="s">
        <v>129</v>
      </c>
      <c r="BE305" s="178">
        <f>IF(N305="základní",J305,0)</f>
        <v>0</v>
      </c>
      <c r="BF305" s="178">
        <f>IF(N305="snížená",J305,0)</f>
        <v>0</v>
      </c>
      <c r="BG305" s="178">
        <f>IF(N305="zákl. přenesená",J305,0)</f>
        <v>0</v>
      </c>
      <c r="BH305" s="178">
        <f>IF(N305="sníž. přenesená",J305,0)</f>
        <v>0</v>
      </c>
      <c r="BI305" s="178">
        <f>IF(N305="nulová",J305,0)</f>
        <v>0</v>
      </c>
      <c r="BJ305" s="20" t="s">
        <v>79</v>
      </c>
      <c r="BK305" s="178">
        <f>ROUND(I305*H305,2)</f>
        <v>0</v>
      </c>
      <c r="BL305" s="20" t="s">
        <v>85</v>
      </c>
      <c r="BM305" s="177" t="s">
        <v>1088</v>
      </c>
    </row>
    <row r="306" s="2" customFormat="1" ht="24.15" customHeight="1">
      <c r="A306" s="39"/>
      <c r="B306" s="165"/>
      <c r="C306" s="166" t="s">
        <v>540</v>
      </c>
      <c r="D306" s="166" t="s">
        <v>132</v>
      </c>
      <c r="E306" s="167" t="s">
        <v>663</v>
      </c>
      <c r="F306" s="168" t="s">
        <v>664</v>
      </c>
      <c r="G306" s="169" t="s">
        <v>523</v>
      </c>
      <c r="H306" s="170">
        <v>1</v>
      </c>
      <c r="I306" s="171"/>
      <c r="J306" s="172">
        <f>ROUND(I306*H306,2)</f>
        <v>0</v>
      </c>
      <c r="K306" s="168" t="s">
        <v>3</v>
      </c>
      <c r="L306" s="40"/>
      <c r="M306" s="173" t="s">
        <v>3</v>
      </c>
      <c r="N306" s="174" t="s">
        <v>43</v>
      </c>
      <c r="O306" s="73"/>
      <c r="P306" s="175">
        <f>O306*H306</f>
        <v>0</v>
      </c>
      <c r="Q306" s="175">
        <v>0</v>
      </c>
      <c r="R306" s="175">
        <f>Q306*H306</f>
        <v>0</v>
      </c>
      <c r="S306" s="175">
        <v>0</v>
      </c>
      <c r="T306" s="176">
        <f>S306*H306</f>
        <v>0</v>
      </c>
      <c r="U306" s="39"/>
      <c r="V306" s="39"/>
      <c r="W306" s="39"/>
      <c r="X306" s="39"/>
      <c r="Y306" s="39"/>
      <c r="Z306" s="39"/>
      <c r="AA306" s="39"/>
      <c r="AB306" s="39"/>
      <c r="AC306" s="39"/>
      <c r="AD306" s="39"/>
      <c r="AE306" s="39"/>
      <c r="AR306" s="177" t="s">
        <v>85</v>
      </c>
      <c r="AT306" s="177" t="s">
        <v>132</v>
      </c>
      <c r="AU306" s="177" t="s">
        <v>15</v>
      </c>
      <c r="AY306" s="20" t="s">
        <v>129</v>
      </c>
      <c r="BE306" s="178">
        <f>IF(N306="základní",J306,0)</f>
        <v>0</v>
      </c>
      <c r="BF306" s="178">
        <f>IF(N306="snížená",J306,0)</f>
        <v>0</v>
      </c>
      <c r="BG306" s="178">
        <f>IF(N306="zákl. přenesená",J306,0)</f>
        <v>0</v>
      </c>
      <c r="BH306" s="178">
        <f>IF(N306="sníž. přenesená",J306,0)</f>
        <v>0</v>
      </c>
      <c r="BI306" s="178">
        <f>IF(N306="nulová",J306,0)</f>
        <v>0</v>
      </c>
      <c r="BJ306" s="20" t="s">
        <v>79</v>
      </c>
      <c r="BK306" s="178">
        <f>ROUND(I306*H306,2)</f>
        <v>0</v>
      </c>
      <c r="BL306" s="20" t="s">
        <v>85</v>
      </c>
      <c r="BM306" s="177" t="s">
        <v>1089</v>
      </c>
    </row>
    <row r="307" s="2" customFormat="1" ht="24.15" customHeight="1">
      <c r="A307" s="39"/>
      <c r="B307" s="165"/>
      <c r="C307" s="166" t="s">
        <v>550</v>
      </c>
      <c r="D307" s="166" t="s">
        <v>132</v>
      </c>
      <c r="E307" s="167" t="s">
        <v>671</v>
      </c>
      <c r="F307" s="168" t="s">
        <v>672</v>
      </c>
      <c r="G307" s="169" t="s">
        <v>523</v>
      </c>
      <c r="H307" s="170">
        <v>1</v>
      </c>
      <c r="I307" s="171"/>
      <c r="J307" s="172">
        <f>ROUND(I307*H307,2)</f>
        <v>0</v>
      </c>
      <c r="K307" s="168" t="s">
        <v>3</v>
      </c>
      <c r="L307" s="40"/>
      <c r="M307" s="173" t="s">
        <v>3</v>
      </c>
      <c r="N307" s="174" t="s">
        <v>43</v>
      </c>
      <c r="O307" s="73"/>
      <c r="P307" s="175">
        <f>O307*H307</f>
        <v>0</v>
      </c>
      <c r="Q307" s="175">
        <v>0</v>
      </c>
      <c r="R307" s="175">
        <f>Q307*H307</f>
        <v>0</v>
      </c>
      <c r="S307" s="175">
        <v>0</v>
      </c>
      <c r="T307" s="176">
        <f>S307*H307</f>
        <v>0</v>
      </c>
      <c r="U307" s="39"/>
      <c r="V307" s="39"/>
      <c r="W307" s="39"/>
      <c r="X307" s="39"/>
      <c r="Y307" s="39"/>
      <c r="Z307" s="39"/>
      <c r="AA307" s="39"/>
      <c r="AB307" s="39"/>
      <c r="AC307" s="39"/>
      <c r="AD307" s="39"/>
      <c r="AE307" s="39"/>
      <c r="AR307" s="177" t="s">
        <v>85</v>
      </c>
      <c r="AT307" s="177" t="s">
        <v>132</v>
      </c>
      <c r="AU307" s="177" t="s">
        <v>15</v>
      </c>
      <c r="AY307" s="20" t="s">
        <v>129</v>
      </c>
      <c r="BE307" s="178">
        <f>IF(N307="základní",J307,0)</f>
        <v>0</v>
      </c>
      <c r="BF307" s="178">
        <f>IF(N307="snížená",J307,0)</f>
        <v>0</v>
      </c>
      <c r="BG307" s="178">
        <f>IF(N307="zákl. přenesená",J307,0)</f>
        <v>0</v>
      </c>
      <c r="BH307" s="178">
        <f>IF(N307="sníž. přenesená",J307,0)</f>
        <v>0</v>
      </c>
      <c r="BI307" s="178">
        <f>IF(N307="nulová",J307,0)</f>
        <v>0</v>
      </c>
      <c r="BJ307" s="20" t="s">
        <v>79</v>
      </c>
      <c r="BK307" s="178">
        <f>ROUND(I307*H307,2)</f>
        <v>0</v>
      </c>
      <c r="BL307" s="20" t="s">
        <v>85</v>
      </c>
      <c r="BM307" s="177" t="s">
        <v>1090</v>
      </c>
    </row>
    <row r="308" s="2" customFormat="1" ht="232.2" customHeight="1">
      <c r="A308" s="39"/>
      <c r="B308" s="165"/>
      <c r="C308" s="166" t="s">
        <v>556</v>
      </c>
      <c r="D308" s="166" t="s">
        <v>132</v>
      </c>
      <c r="E308" s="167" t="s">
        <v>675</v>
      </c>
      <c r="F308" s="168" t="s">
        <v>676</v>
      </c>
      <c r="G308" s="169" t="s">
        <v>523</v>
      </c>
      <c r="H308" s="170">
        <v>1</v>
      </c>
      <c r="I308" s="171"/>
      <c r="J308" s="172">
        <f>ROUND(I308*H308,2)</f>
        <v>0</v>
      </c>
      <c r="K308" s="168" t="s">
        <v>3</v>
      </c>
      <c r="L308" s="40"/>
      <c r="M308" s="173" t="s">
        <v>3</v>
      </c>
      <c r="N308" s="174" t="s">
        <v>43</v>
      </c>
      <c r="O308" s="73"/>
      <c r="P308" s="175">
        <f>O308*H308</f>
        <v>0</v>
      </c>
      <c r="Q308" s="175">
        <v>0</v>
      </c>
      <c r="R308" s="175">
        <f>Q308*H308</f>
        <v>0</v>
      </c>
      <c r="S308" s="175">
        <v>0</v>
      </c>
      <c r="T308" s="176">
        <f>S308*H308</f>
        <v>0</v>
      </c>
      <c r="U308" s="39"/>
      <c r="V308" s="39"/>
      <c r="W308" s="39"/>
      <c r="X308" s="39"/>
      <c r="Y308" s="39"/>
      <c r="Z308" s="39"/>
      <c r="AA308" s="39"/>
      <c r="AB308" s="39"/>
      <c r="AC308" s="39"/>
      <c r="AD308" s="39"/>
      <c r="AE308" s="39"/>
      <c r="AR308" s="177" t="s">
        <v>85</v>
      </c>
      <c r="AT308" s="177" t="s">
        <v>132</v>
      </c>
      <c r="AU308" s="177" t="s">
        <v>15</v>
      </c>
      <c r="AY308" s="20" t="s">
        <v>129</v>
      </c>
      <c r="BE308" s="178">
        <f>IF(N308="základní",J308,0)</f>
        <v>0</v>
      </c>
      <c r="BF308" s="178">
        <f>IF(N308="snížená",J308,0)</f>
        <v>0</v>
      </c>
      <c r="BG308" s="178">
        <f>IF(N308="zákl. přenesená",J308,0)</f>
        <v>0</v>
      </c>
      <c r="BH308" s="178">
        <f>IF(N308="sníž. přenesená",J308,0)</f>
        <v>0</v>
      </c>
      <c r="BI308" s="178">
        <f>IF(N308="nulová",J308,0)</f>
        <v>0</v>
      </c>
      <c r="BJ308" s="20" t="s">
        <v>79</v>
      </c>
      <c r="BK308" s="178">
        <f>ROUND(I308*H308,2)</f>
        <v>0</v>
      </c>
      <c r="BL308" s="20" t="s">
        <v>85</v>
      </c>
      <c r="BM308" s="177" t="s">
        <v>1091</v>
      </c>
    </row>
    <row r="309" s="2" customFormat="1" ht="204.9" customHeight="1">
      <c r="A309" s="39"/>
      <c r="B309" s="165"/>
      <c r="C309" s="166" t="s">
        <v>562</v>
      </c>
      <c r="D309" s="166" t="s">
        <v>132</v>
      </c>
      <c r="E309" s="167" t="s">
        <v>679</v>
      </c>
      <c r="F309" s="168" t="s">
        <v>680</v>
      </c>
      <c r="G309" s="169" t="s">
        <v>523</v>
      </c>
      <c r="H309" s="170">
        <v>1</v>
      </c>
      <c r="I309" s="171"/>
      <c r="J309" s="172">
        <f>ROUND(I309*H309,2)</f>
        <v>0</v>
      </c>
      <c r="K309" s="168" t="s">
        <v>3</v>
      </c>
      <c r="L309" s="40"/>
      <c r="M309" s="173" t="s">
        <v>3</v>
      </c>
      <c r="N309" s="174" t="s">
        <v>43</v>
      </c>
      <c r="O309" s="73"/>
      <c r="P309" s="175">
        <f>O309*H309</f>
        <v>0</v>
      </c>
      <c r="Q309" s="175">
        <v>0</v>
      </c>
      <c r="R309" s="175">
        <f>Q309*H309</f>
        <v>0</v>
      </c>
      <c r="S309" s="175">
        <v>0</v>
      </c>
      <c r="T309" s="176">
        <f>S309*H309</f>
        <v>0</v>
      </c>
      <c r="U309" s="39"/>
      <c r="V309" s="39"/>
      <c r="W309" s="39"/>
      <c r="X309" s="39"/>
      <c r="Y309" s="39"/>
      <c r="Z309" s="39"/>
      <c r="AA309" s="39"/>
      <c r="AB309" s="39"/>
      <c r="AC309" s="39"/>
      <c r="AD309" s="39"/>
      <c r="AE309" s="39"/>
      <c r="AR309" s="177" t="s">
        <v>85</v>
      </c>
      <c r="AT309" s="177" t="s">
        <v>132</v>
      </c>
      <c r="AU309" s="177" t="s">
        <v>15</v>
      </c>
      <c r="AY309" s="20" t="s">
        <v>129</v>
      </c>
      <c r="BE309" s="178">
        <f>IF(N309="základní",J309,0)</f>
        <v>0</v>
      </c>
      <c r="BF309" s="178">
        <f>IF(N309="snížená",J309,0)</f>
        <v>0</v>
      </c>
      <c r="BG309" s="178">
        <f>IF(N309="zákl. přenesená",J309,0)</f>
        <v>0</v>
      </c>
      <c r="BH309" s="178">
        <f>IF(N309="sníž. přenesená",J309,0)</f>
        <v>0</v>
      </c>
      <c r="BI309" s="178">
        <f>IF(N309="nulová",J309,0)</f>
        <v>0</v>
      </c>
      <c r="BJ309" s="20" t="s">
        <v>79</v>
      </c>
      <c r="BK309" s="178">
        <f>ROUND(I309*H309,2)</f>
        <v>0</v>
      </c>
      <c r="BL309" s="20" t="s">
        <v>85</v>
      </c>
      <c r="BM309" s="177" t="s">
        <v>1092</v>
      </c>
    </row>
    <row r="310" s="2" customFormat="1" ht="271.5" customHeight="1">
      <c r="A310" s="39"/>
      <c r="B310" s="165"/>
      <c r="C310" s="166" t="s">
        <v>568</v>
      </c>
      <c r="D310" s="166" t="s">
        <v>132</v>
      </c>
      <c r="E310" s="167" t="s">
        <v>683</v>
      </c>
      <c r="F310" s="168" t="s">
        <v>684</v>
      </c>
      <c r="G310" s="169" t="s">
        <v>523</v>
      </c>
      <c r="H310" s="170">
        <v>1</v>
      </c>
      <c r="I310" s="171"/>
      <c r="J310" s="172">
        <f>ROUND(I310*H310,2)</f>
        <v>0</v>
      </c>
      <c r="K310" s="168" t="s">
        <v>3</v>
      </c>
      <c r="L310" s="40"/>
      <c r="M310" s="173" t="s">
        <v>3</v>
      </c>
      <c r="N310" s="174" t="s">
        <v>43</v>
      </c>
      <c r="O310" s="73"/>
      <c r="P310" s="175">
        <f>O310*H310</f>
        <v>0</v>
      </c>
      <c r="Q310" s="175">
        <v>0</v>
      </c>
      <c r="R310" s="175">
        <f>Q310*H310</f>
        <v>0</v>
      </c>
      <c r="S310" s="175">
        <v>0</v>
      </c>
      <c r="T310" s="176">
        <f>S310*H310</f>
        <v>0</v>
      </c>
      <c r="U310" s="39"/>
      <c r="V310" s="39"/>
      <c r="W310" s="39"/>
      <c r="X310" s="39"/>
      <c r="Y310" s="39"/>
      <c r="Z310" s="39"/>
      <c r="AA310" s="39"/>
      <c r="AB310" s="39"/>
      <c r="AC310" s="39"/>
      <c r="AD310" s="39"/>
      <c r="AE310" s="39"/>
      <c r="AR310" s="177" t="s">
        <v>85</v>
      </c>
      <c r="AT310" s="177" t="s">
        <v>132</v>
      </c>
      <c r="AU310" s="177" t="s">
        <v>15</v>
      </c>
      <c r="AY310" s="20" t="s">
        <v>129</v>
      </c>
      <c r="BE310" s="178">
        <f>IF(N310="základní",J310,0)</f>
        <v>0</v>
      </c>
      <c r="BF310" s="178">
        <f>IF(N310="snížená",J310,0)</f>
        <v>0</v>
      </c>
      <c r="BG310" s="178">
        <f>IF(N310="zákl. přenesená",J310,0)</f>
        <v>0</v>
      </c>
      <c r="BH310" s="178">
        <f>IF(N310="sníž. přenesená",J310,0)</f>
        <v>0</v>
      </c>
      <c r="BI310" s="178">
        <f>IF(N310="nulová",J310,0)</f>
        <v>0</v>
      </c>
      <c r="BJ310" s="20" t="s">
        <v>79</v>
      </c>
      <c r="BK310" s="178">
        <f>ROUND(I310*H310,2)</f>
        <v>0</v>
      </c>
      <c r="BL310" s="20" t="s">
        <v>85</v>
      </c>
      <c r="BM310" s="177" t="s">
        <v>1093</v>
      </c>
    </row>
    <row r="311" s="2" customFormat="1" ht="167.85" customHeight="1">
      <c r="A311" s="39"/>
      <c r="B311" s="165"/>
      <c r="C311" s="166" t="s">
        <v>573</v>
      </c>
      <c r="D311" s="166" t="s">
        <v>132</v>
      </c>
      <c r="E311" s="167" t="s">
        <v>687</v>
      </c>
      <c r="F311" s="168" t="s">
        <v>688</v>
      </c>
      <c r="G311" s="169" t="s">
        <v>523</v>
      </c>
      <c r="H311" s="170">
        <v>1</v>
      </c>
      <c r="I311" s="171"/>
      <c r="J311" s="172">
        <f>ROUND(I311*H311,2)</f>
        <v>0</v>
      </c>
      <c r="K311" s="168" t="s">
        <v>3</v>
      </c>
      <c r="L311" s="40"/>
      <c r="M311" s="219" t="s">
        <v>3</v>
      </c>
      <c r="N311" s="220" t="s">
        <v>43</v>
      </c>
      <c r="O311" s="221"/>
      <c r="P311" s="222">
        <f>O311*H311</f>
        <v>0</v>
      </c>
      <c r="Q311" s="222">
        <v>0</v>
      </c>
      <c r="R311" s="222">
        <f>Q311*H311</f>
        <v>0</v>
      </c>
      <c r="S311" s="222">
        <v>0</v>
      </c>
      <c r="T311" s="223">
        <f>S311*H311</f>
        <v>0</v>
      </c>
      <c r="U311" s="39"/>
      <c r="V311" s="39"/>
      <c r="W311" s="39"/>
      <c r="X311" s="39"/>
      <c r="Y311" s="39"/>
      <c r="Z311" s="39"/>
      <c r="AA311" s="39"/>
      <c r="AB311" s="39"/>
      <c r="AC311" s="39"/>
      <c r="AD311" s="39"/>
      <c r="AE311" s="39"/>
      <c r="AR311" s="177" t="s">
        <v>85</v>
      </c>
      <c r="AT311" s="177" t="s">
        <v>132</v>
      </c>
      <c r="AU311" s="177" t="s">
        <v>15</v>
      </c>
      <c r="AY311" s="20" t="s">
        <v>129</v>
      </c>
      <c r="BE311" s="178">
        <f>IF(N311="základní",J311,0)</f>
        <v>0</v>
      </c>
      <c r="BF311" s="178">
        <f>IF(N311="snížená",J311,0)</f>
        <v>0</v>
      </c>
      <c r="BG311" s="178">
        <f>IF(N311="zákl. přenesená",J311,0)</f>
        <v>0</v>
      </c>
      <c r="BH311" s="178">
        <f>IF(N311="sníž. přenesená",J311,0)</f>
        <v>0</v>
      </c>
      <c r="BI311" s="178">
        <f>IF(N311="nulová",J311,0)</f>
        <v>0</v>
      </c>
      <c r="BJ311" s="20" t="s">
        <v>79</v>
      </c>
      <c r="BK311" s="178">
        <f>ROUND(I311*H311,2)</f>
        <v>0</v>
      </c>
      <c r="BL311" s="20" t="s">
        <v>85</v>
      </c>
      <c r="BM311" s="177" t="s">
        <v>1094</v>
      </c>
    </row>
    <row r="312" s="2" customFormat="1" ht="6.96" customHeight="1">
      <c r="A312" s="39"/>
      <c r="B312" s="56"/>
      <c r="C312" s="57"/>
      <c r="D312" s="57"/>
      <c r="E312" s="57"/>
      <c r="F312" s="57"/>
      <c r="G312" s="57"/>
      <c r="H312" s="57"/>
      <c r="I312" s="57"/>
      <c r="J312" s="57"/>
      <c r="K312" s="57"/>
      <c r="L312" s="40"/>
      <c r="M312" s="39"/>
      <c r="O312" s="39"/>
      <c r="P312" s="39"/>
      <c r="Q312" s="39"/>
      <c r="R312" s="39"/>
      <c r="S312" s="39"/>
      <c r="T312" s="39"/>
      <c r="U312" s="39"/>
      <c r="V312" s="39"/>
      <c r="W312" s="39"/>
      <c r="X312" s="39"/>
      <c r="Y312" s="39"/>
      <c r="Z312" s="39"/>
      <c r="AA312" s="39"/>
      <c r="AB312" s="39"/>
      <c r="AC312" s="39"/>
      <c r="AD312" s="39"/>
      <c r="AE312" s="39"/>
    </row>
  </sheetData>
  <autoFilter ref="C92:K311"/>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622131121"/>
    <hyperlink ref="F99" r:id="rId2" display="https://podminky.urs.cz/item/CS_URS_2024_02/622211021"/>
    <hyperlink ref="F105" r:id="rId3" display="https://podminky.urs.cz/item/CS_URS_2024_02/622251101"/>
    <hyperlink ref="F107" r:id="rId4" display="https://podminky.urs.cz/item/CS_URS_2024_02/622151031"/>
    <hyperlink ref="F109" r:id="rId5" display="https://podminky.urs.cz/item/CS_URS_2024_02/622531012"/>
    <hyperlink ref="F113" r:id="rId6" display="https://podminky.urs.cz/item/CS_URS_2024_02/941211112"/>
    <hyperlink ref="F117" r:id="rId7" display="https://podminky.urs.cz/item/CS_URS_2024_02/941211212"/>
    <hyperlink ref="F120" r:id="rId8" display="https://podminky.urs.cz/item/CS_URS_2024_02/941211812"/>
    <hyperlink ref="F122" r:id="rId9" display="https://podminky.urs.cz/item/CS_URS_2024_02/944511111"/>
    <hyperlink ref="F124" r:id="rId10" display="https://podminky.urs.cz/item/CS_URS_2024_02/944511211"/>
    <hyperlink ref="F126" r:id="rId11" display="https://podminky.urs.cz/item/CS_URS_2024_02/944511811"/>
    <hyperlink ref="F129" r:id="rId12" display="https://podminky.urs.cz/item/CS_URS_2024_02/966080103"/>
    <hyperlink ref="F134" r:id="rId13" display="https://podminky.urs.cz/item/CS_URS_2024_02/997013214"/>
    <hyperlink ref="F136" r:id="rId14" display="https://podminky.urs.cz/item/CS_URS_2024_02/997013501"/>
    <hyperlink ref="F138" r:id="rId15" display="https://podminky.urs.cz/item/CS_URS_2024_02/997013509"/>
    <hyperlink ref="F141" r:id="rId16" display="https://podminky.urs.cz/item/CS_URS_2024_02/997013631"/>
    <hyperlink ref="F143" r:id="rId17" display="https://podminky.urs.cz/item/CS_URS_2024_02/997013813"/>
    <hyperlink ref="F145" r:id="rId18" display="https://podminky.urs.cz/item/CS_URS_2024_02/997013814"/>
    <hyperlink ref="F148" r:id="rId19" display="https://podminky.urs.cz/item/CS_URS_2024_02/998018003"/>
    <hyperlink ref="F152" r:id="rId20" display="https://podminky.urs.cz/item/CS_URS_2024_02/712340831"/>
    <hyperlink ref="F155" r:id="rId21" display="https://podminky.urs.cz/item/CS_URS_2024_02/712363801"/>
    <hyperlink ref="F157" r:id="rId22" display="https://podminky.urs.cz/item/CS_URS_2024_02/712311101"/>
    <hyperlink ref="F166" r:id="rId23" display="https://podminky.urs.cz/item/CS_URS_2024_02/712341559"/>
    <hyperlink ref="F170" r:id="rId24" display="https://podminky.urs.cz/item/CS_URS_2024_02/712363005"/>
    <hyperlink ref="F179" r:id="rId25" display="https://podminky.urs.cz/item/CS_URS_2024_02/712363122"/>
    <hyperlink ref="F182" r:id="rId26" display="https://podminky.urs.cz/item/CS_URS_2024_02/712363564"/>
    <hyperlink ref="F190" r:id="rId27" display="https://podminky.urs.cz/item/CS_URS_2024_02/712363565"/>
    <hyperlink ref="F198" r:id="rId28" display="https://podminky.urs.cz/item/CS_URS_2024_02/712363566"/>
    <hyperlink ref="F219" r:id="rId29" display="https://podminky.urs.cz/item/CS_URS_2024_02/712391171"/>
    <hyperlink ref="F228" r:id="rId30" display="https://podminky.urs.cz/item/CS_URS_2024_02/712391172"/>
    <hyperlink ref="F234" r:id="rId31" display="https://podminky.urs.cz/item/CS_URS_2024_02/998712123"/>
    <hyperlink ref="F237" r:id="rId32" display="https://podminky.urs.cz/item/CS_URS_2024_02/713130851"/>
    <hyperlink ref="F239" r:id="rId33" display="https://podminky.urs.cz/item/CS_URS_2024_02/713140824"/>
    <hyperlink ref="F242" r:id="rId34" display="https://podminky.urs.cz/item/CS_URS_2024_02/713131241"/>
    <hyperlink ref="F248" r:id="rId35" display="https://podminky.urs.cz/item/CS_URS_2024_02/713141335"/>
    <hyperlink ref="F254" r:id="rId36" display="https://podminky.urs.cz/item/CS_URS_2024_02/998713123"/>
    <hyperlink ref="F257" r:id="rId37" display="https://podminky.urs.cz/item/CS_URS_2024_02/762361312"/>
    <hyperlink ref="F264" r:id="rId38" display="https://podminky.urs.cz/item/CS_URS_2024_02/762951002"/>
    <hyperlink ref="F269" r:id="rId39" display="https://podminky.urs.cz/item/CS_URS_2024_02/762951101"/>
    <hyperlink ref="F271" r:id="rId40" display="https://podminky.urs.cz/item/CS_URS_2024_02/762952014"/>
    <hyperlink ref="F275" r:id="rId41" display="https://podminky.urs.cz/item/CS_URS_2024_02/762953002"/>
    <hyperlink ref="F277" r:id="rId42" display="https://podminky.urs.cz/item/CS_URS_2024_02/998762123"/>
    <hyperlink ref="F280" r:id="rId43" display="https://podminky.urs.cz/item/CS_URS_2024_02/764004801"/>
    <hyperlink ref="F284" r:id="rId44" display="https://podminky.urs.cz/item/CS_URS_2024_02/764004861"/>
    <hyperlink ref="F295" r:id="rId45" display="https://podminky.urs.cz/item/CS_URS_2024_02/998764313"/>
    <hyperlink ref="F300" r:id="rId46" display="https://podminky.urs.cz/item/CS_URS_2024_02/998767313"/>
  </hyperlinks>
  <pageMargins left="0.39375" right="0.39375" top="0.39375" bottom="0.39375" header="0" footer="0"/>
  <pageSetup paperSize="9" orientation="portrait" blackAndWhite="1" fitToHeight="100"/>
  <headerFooter>
    <oddFooter>&amp;CStrana &amp;P z &amp;N</oddFooter>
  </headerFooter>
  <drawing r:id="rId4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90</v>
      </c>
    </row>
    <row r="3" s="1" customFormat="1" ht="6.96" customHeight="1">
      <c r="B3" s="21"/>
      <c r="C3" s="22"/>
      <c r="D3" s="22"/>
      <c r="E3" s="22"/>
      <c r="F3" s="22"/>
      <c r="G3" s="22"/>
      <c r="H3" s="22"/>
      <c r="I3" s="22"/>
      <c r="J3" s="22"/>
      <c r="K3" s="22"/>
      <c r="L3" s="23"/>
      <c r="AT3" s="20" t="s">
        <v>15</v>
      </c>
    </row>
    <row r="4" s="1" customFormat="1" ht="24.96" customHeight="1">
      <c r="B4" s="23"/>
      <c r="D4" s="24" t="s">
        <v>91</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 A. Dvořáka 1032- výměna střešního pláště</v>
      </c>
      <c r="F7" s="33"/>
      <c r="G7" s="33"/>
      <c r="H7" s="33"/>
      <c r="L7" s="23"/>
    </row>
    <row r="8" s="2" customFormat="1" ht="12" customHeight="1">
      <c r="A8" s="39"/>
      <c r="B8" s="40"/>
      <c r="C8" s="39"/>
      <c r="D8" s="33" t="s">
        <v>92</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1095</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5. 7. 2024</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33" t="s">
        <v>28</v>
      </c>
      <c r="J21" s="28" t="s">
        <v>3</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ROUND(J92,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ROUND((SUM(BE92:BE397)),  2)</f>
        <v>0</v>
      </c>
      <c r="G33" s="39"/>
      <c r="H33" s="39"/>
      <c r="I33" s="124">
        <v>0.20999999999999999</v>
      </c>
      <c r="J33" s="123">
        <f>ROUND(((SUM(BE92:BE397))*I33),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ROUND((SUM(BF92:BF397)),  2)</f>
        <v>0</v>
      </c>
      <c r="G34" s="39"/>
      <c r="H34" s="39"/>
      <c r="I34" s="124">
        <v>0.12</v>
      </c>
      <c r="J34" s="123">
        <f>ROUND(((SUM(BF92:BF397))*I34),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ROUND((SUM(BG92:BG397)),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ROUND((SUM(BH92:BH397)),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ROUND((SUM(BI92:BI397)),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94</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 A. Dvořáka 1032- výměna střešního pláště</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92</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5 - Etapa 5</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5. 7. 2024</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Revitali</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95</v>
      </c>
      <c r="D57" s="125"/>
      <c r="E57" s="125"/>
      <c r="F57" s="125"/>
      <c r="G57" s="125"/>
      <c r="H57" s="125"/>
      <c r="I57" s="125"/>
      <c r="J57" s="132" t="s">
        <v>96</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J92</f>
        <v>0</v>
      </c>
      <c r="K59" s="39"/>
      <c r="L59" s="117"/>
      <c r="S59" s="39"/>
      <c r="T59" s="39"/>
      <c r="U59" s="39"/>
      <c r="V59" s="39"/>
      <c r="W59" s="39"/>
      <c r="X59" s="39"/>
      <c r="Y59" s="39"/>
      <c r="Z59" s="39"/>
      <c r="AA59" s="39"/>
      <c r="AB59" s="39"/>
      <c r="AC59" s="39"/>
      <c r="AD59" s="39"/>
      <c r="AE59" s="39"/>
      <c r="AU59" s="20" t="s">
        <v>97</v>
      </c>
    </row>
    <row r="60" s="9" customFormat="1" ht="24.96" customHeight="1">
      <c r="A60" s="9"/>
      <c r="B60" s="134"/>
      <c r="C60" s="9"/>
      <c r="D60" s="135" t="s">
        <v>98</v>
      </c>
      <c r="E60" s="136"/>
      <c r="F60" s="136"/>
      <c r="G60" s="136"/>
      <c r="H60" s="136"/>
      <c r="I60" s="136"/>
      <c r="J60" s="137">
        <f>J93</f>
        <v>0</v>
      </c>
      <c r="K60" s="9"/>
      <c r="L60" s="134"/>
      <c r="S60" s="9"/>
      <c r="T60" s="9"/>
      <c r="U60" s="9"/>
      <c r="V60" s="9"/>
      <c r="W60" s="9"/>
      <c r="X60" s="9"/>
      <c r="Y60" s="9"/>
      <c r="Z60" s="9"/>
      <c r="AA60" s="9"/>
      <c r="AB60" s="9"/>
      <c r="AC60" s="9"/>
      <c r="AD60" s="9"/>
      <c r="AE60" s="9"/>
    </row>
    <row r="61" s="10" customFormat="1" ht="19.92" customHeight="1">
      <c r="A61" s="10"/>
      <c r="B61" s="138"/>
      <c r="C61" s="10"/>
      <c r="D61" s="139" t="s">
        <v>100</v>
      </c>
      <c r="E61" s="140"/>
      <c r="F61" s="140"/>
      <c r="G61" s="140"/>
      <c r="H61" s="140"/>
      <c r="I61" s="140"/>
      <c r="J61" s="141">
        <f>J94</f>
        <v>0</v>
      </c>
      <c r="K61" s="10"/>
      <c r="L61" s="138"/>
      <c r="S61" s="10"/>
      <c r="T61" s="10"/>
      <c r="U61" s="10"/>
      <c r="V61" s="10"/>
      <c r="W61" s="10"/>
      <c r="X61" s="10"/>
      <c r="Y61" s="10"/>
      <c r="Z61" s="10"/>
      <c r="AA61" s="10"/>
      <c r="AB61" s="10"/>
      <c r="AC61" s="10"/>
      <c r="AD61" s="10"/>
      <c r="AE61" s="10"/>
    </row>
    <row r="62" s="10" customFormat="1" ht="14.88" customHeight="1">
      <c r="A62" s="10"/>
      <c r="B62" s="138"/>
      <c r="C62" s="10"/>
      <c r="D62" s="139" t="s">
        <v>101</v>
      </c>
      <c r="E62" s="140"/>
      <c r="F62" s="140"/>
      <c r="G62" s="140"/>
      <c r="H62" s="140"/>
      <c r="I62" s="140"/>
      <c r="J62" s="141">
        <f>J95</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102</v>
      </c>
      <c r="E63" s="140"/>
      <c r="F63" s="140"/>
      <c r="G63" s="140"/>
      <c r="H63" s="140"/>
      <c r="I63" s="140"/>
      <c r="J63" s="141">
        <f>J111</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104</v>
      </c>
      <c r="E64" s="140"/>
      <c r="F64" s="140"/>
      <c r="G64" s="140"/>
      <c r="H64" s="140"/>
      <c r="I64" s="140"/>
      <c r="J64" s="141">
        <f>J119</f>
        <v>0</v>
      </c>
      <c r="K64" s="10"/>
      <c r="L64" s="138"/>
      <c r="S64" s="10"/>
      <c r="T64" s="10"/>
      <c r="U64" s="10"/>
      <c r="V64" s="10"/>
      <c r="W64" s="10"/>
      <c r="X64" s="10"/>
      <c r="Y64" s="10"/>
      <c r="Z64" s="10"/>
      <c r="AA64" s="10"/>
      <c r="AB64" s="10"/>
      <c r="AC64" s="10"/>
      <c r="AD64" s="10"/>
      <c r="AE64" s="10"/>
    </row>
    <row r="65" s="9" customFormat="1" ht="24.96" customHeight="1">
      <c r="A65" s="9"/>
      <c r="B65" s="134"/>
      <c r="C65" s="9"/>
      <c r="D65" s="135" t="s">
        <v>106</v>
      </c>
      <c r="E65" s="136"/>
      <c r="F65" s="136"/>
      <c r="G65" s="136"/>
      <c r="H65" s="136"/>
      <c r="I65" s="136"/>
      <c r="J65" s="137">
        <f>J133</f>
        <v>0</v>
      </c>
      <c r="K65" s="9"/>
      <c r="L65" s="134"/>
      <c r="S65" s="9"/>
      <c r="T65" s="9"/>
      <c r="U65" s="9"/>
      <c r="V65" s="9"/>
      <c r="W65" s="9"/>
      <c r="X65" s="9"/>
      <c r="Y65" s="9"/>
      <c r="Z65" s="9"/>
      <c r="AA65" s="9"/>
      <c r="AB65" s="9"/>
      <c r="AC65" s="9"/>
      <c r="AD65" s="9"/>
      <c r="AE65" s="9"/>
    </row>
    <row r="66" s="10" customFormat="1" ht="19.92" customHeight="1">
      <c r="A66" s="10"/>
      <c r="B66" s="138"/>
      <c r="C66" s="10"/>
      <c r="D66" s="139" t="s">
        <v>107</v>
      </c>
      <c r="E66" s="140"/>
      <c r="F66" s="140"/>
      <c r="G66" s="140"/>
      <c r="H66" s="140"/>
      <c r="I66" s="140"/>
      <c r="J66" s="141">
        <f>J134</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108</v>
      </c>
      <c r="E67" s="140"/>
      <c r="F67" s="140"/>
      <c r="G67" s="140"/>
      <c r="H67" s="140"/>
      <c r="I67" s="140"/>
      <c r="J67" s="141">
        <f>J269</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109</v>
      </c>
      <c r="E68" s="140"/>
      <c r="F68" s="140"/>
      <c r="G68" s="140"/>
      <c r="H68" s="140"/>
      <c r="I68" s="140"/>
      <c r="J68" s="141">
        <f>J334</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110</v>
      </c>
      <c r="E69" s="140"/>
      <c r="F69" s="140"/>
      <c r="G69" s="140"/>
      <c r="H69" s="140"/>
      <c r="I69" s="140"/>
      <c r="J69" s="141">
        <f>J338</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111</v>
      </c>
      <c r="E70" s="140"/>
      <c r="F70" s="140"/>
      <c r="G70" s="140"/>
      <c r="H70" s="140"/>
      <c r="I70" s="140"/>
      <c r="J70" s="141">
        <f>J375</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112</v>
      </c>
      <c r="E71" s="140"/>
      <c r="F71" s="140"/>
      <c r="G71" s="140"/>
      <c r="H71" s="140"/>
      <c r="I71" s="140"/>
      <c r="J71" s="141">
        <f>J382</f>
        <v>0</v>
      </c>
      <c r="K71" s="10"/>
      <c r="L71" s="138"/>
      <c r="S71" s="10"/>
      <c r="T71" s="10"/>
      <c r="U71" s="10"/>
      <c r="V71" s="10"/>
      <c r="W71" s="10"/>
      <c r="X71" s="10"/>
      <c r="Y71" s="10"/>
      <c r="Z71" s="10"/>
      <c r="AA71" s="10"/>
      <c r="AB71" s="10"/>
      <c r="AC71" s="10"/>
      <c r="AD71" s="10"/>
      <c r="AE71" s="10"/>
    </row>
    <row r="72" s="9" customFormat="1" ht="24.96" customHeight="1">
      <c r="A72" s="9"/>
      <c r="B72" s="134"/>
      <c r="C72" s="9"/>
      <c r="D72" s="135" t="s">
        <v>113</v>
      </c>
      <c r="E72" s="136"/>
      <c r="F72" s="136"/>
      <c r="G72" s="136"/>
      <c r="H72" s="136"/>
      <c r="I72" s="136"/>
      <c r="J72" s="137">
        <f>J386</f>
        <v>0</v>
      </c>
      <c r="K72" s="9"/>
      <c r="L72" s="134"/>
      <c r="S72" s="9"/>
      <c r="T72" s="9"/>
      <c r="U72" s="9"/>
      <c r="V72" s="9"/>
      <c r="W72" s="9"/>
      <c r="X72" s="9"/>
      <c r="Y72" s="9"/>
      <c r="Z72" s="9"/>
      <c r="AA72" s="9"/>
      <c r="AB72" s="9"/>
      <c r="AC72" s="9"/>
      <c r="AD72" s="9"/>
      <c r="AE72" s="9"/>
    </row>
    <row r="73" s="2" customFormat="1" ht="21.84"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56"/>
      <c r="C74" s="57"/>
      <c r="D74" s="57"/>
      <c r="E74" s="57"/>
      <c r="F74" s="57"/>
      <c r="G74" s="57"/>
      <c r="H74" s="57"/>
      <c r="I74" s="57"/>
      <c r="J74" s="57"/>
      <c r="K74" s="57"/>
      <c r="L74" s="117"/>
      <c r="S74" s="39"/>
      <c r="T74" s="39"/>
      <c r="U74" s="39"/>
      <c r="V74" s="39"/>
      <c r="W74" s="39"/>
      <c r="X74" s="39"/>
      <c r="Y74" s="39"/>
      <c r="Z74" s="39"/>
      <c r="AA74" s="39"/>
      <c r="AB74" s="39"/>
      <c r="AC74" s="39"/>
      <c r="AD74" s="39"/>
      <c r="AE74" s="39"/>
    </row>
    <row r="78" s="2" customFormat="1" ht="6.96" customHeight="1">
      <c r="A78" s="39"/>
      <c r="B78" s="58"/>
      <c r="C78" s="59"/>
      <c r="D78" s="59"/>
      <c r="E78" s="59"/>
      <c r="F78" s="59"/>
      <c r="G78" s="59"/>
      <c r="H78" s="59"/>
      <c r="I78" s="59"/>
      <c r="J78" s="59"/>
      <c r="K78" s="59"/>
      <c r="L78" s="117"/>
      <c r="S78" s="39"/>
      <c r="T78" s="39"/>
      <c r="U78" s="39"/>
      <c r="V78" s="39"/>
      <c r="W78" s="39"/>
      <c r="X78" s="39"/>
      <c r="Y78" s="39"/>
      <c r="Z78" s="39"/>
      <c r="AA78" s="39"/>
      <c r="AB78" s="39"/>
      <c r="AC78" s="39"/>
      <c r="AD78" s="39"/>
      <c r="AE78" s="39"/>
    </row>
    <row r="79" s="2" customFormat="1" ht="24.96" customHeight="1">
      <c r="A79" s="39"/>
      <c r="B79" s="40"/>
      <c r="C79" s="24" t="s">
        <v>114</v>
      </c>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6.96"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2" customHeight="1">
      <c r="A81" s="39"/>
      <c r="B81" s="40"/>
      <c r="C81" s="33" t="s">
        <v>17</v>
      </c>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6.5" customHeight="1">
      <c r="A82" s="39"/>
      <c r="B82" s="40"/>
      <c r="C82" s="39"/>
      <c r="D82" s="39"/>
      <c r="E82" s="116" t="str">
        <f>E7</f>
        <v>Kolín, A. Dvořáka 1032- výměna střešního pláště</v>
      </c>
      <c r="F82" s="33"/>
      <c r="G82" s="33"/>
      <c r="H82" s="33"/>
      <c r="I82" s="39"/>
      <c r="J82" s="39"/>
      <c r="K82" s="39"/>
      <c r="L82" s="117"/>
      <c r="S82" s="39"/>
      <c r="T82" s="39"/>
      <c r="U82" s="39"/>
      <c r="V82" s="39"/>
      <c r="W82" s="39"/>
      <c r="X82" s="39"/>
      <c r="Y82" s="39"/>
      <c r="Z82" s="39"/>
      <c r="AA82" s="39"/>
      <c r="AB82" s="39"/>
      <c r="AC82" s="39"/>
      <c r="AD82" s="39"/>
      <c r="AE82" s="39"/>
    </row>
    <row r="83" s="2" customFormat="1" ht="12" customHeight="1">
      <c r="A83" s="39"/>
      <c r="B83" s="40"/>
      <c r="C83" s="33" t="s">
        <v>92</v>
      </c>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6.5" customHeight="1">
      <c r="A84" s="39"/>
      <c r="B84" s="40"/>
      <c r="C84" s="39"/>
      <c r="D84" s="39"/>
      <c r="E84" s="63" t="str">
        <f>E9</f>
        <v>5 - Etapa 5</v>
      </c>
      <c r="F84" s="39"/>
      <c r="G84" s="39"/>
      <c r="H84" s="39"/>
      <c r="I84" s="39"/>
      <c r="J84" s="39"/>
      <c r="K84" s="39"/>
      <c r="L84" s="117"/>
      <c r="S84" s="39"/>
      <c r="T84" s="39"/>
      <c r="U84" s="39"/>
      <c r="V84" s="39"/>
      <c r="W84" s="39"/>
      <c r="X84" s="39"/>
      <c r="Y84" s="39"/>
      <c r="Z84" s="39"/>
      <c r="AA84" s="39"/>
      <c r="AB84" s="39"/>
      <c r="AC84" s="39"/>
      <c r="AD84" s="39"/>
      <c r="AE84" s="39"/>
    </row>
    <row r="85" s="2" customFormat="1" ht="6.96" customHeight="1">
      <c r="A85" s="39"/>
      <c r="B85" s="40"/>
      <c r="C85" s="39"/>
      <c r="D85" s="39"/>
      <c r="E85" s="39"/>
      <c r="F85" s="39"/>
      <c r="G85" s="39"/>
      <c r="H85" s="39"/>
      <c r="I85" s="39"/>
      <c r="J85" s="39"/>
      <c r="K85" s="39"/>
      <c r="L85" s="117"/>
      <c r="S85" s="39"/>
      <c r="T85" s="39"/>
      <c r="U85" s="39"/>
      <c r="V85" s="39"/>
      <c r="W85" s="39"/>
      <c r="X85" s="39"/>
      <c r="Y85" s="39"/>
      <c r="Z85" s="39"/>
      <c r="AA85" s="39"/>
      <c r="AB85" s="39"/>
      <c r="AC85" s="39"/>
      <c r="AD85" s="39"/>
      <c r="AE85" s="39"/>
    </row>
    <row r="86" s="2" customFormat="1" ht="12" customHeight="1">
      <c r="A86" s="39"/>
      <c r="B86" s="40"/>
      <c r="C86" s="33" t="s">
        <v>21</v>
      </c>
      <c r="D86" s="39"/>
      <c r="E86" s="39"/>
      <c r="F86" s="28" t="str">
        <f>F12</f>
        <v xml:space="preserve"> </v>
      </c>
      <c r="G86" s="39"/>
      <c r="H86" s="39"/>
      <c r="I86" s="33" t="s">
        <v>23</v>
      </c>
      <c r="J86" s="65" t="str">
        <f>IF(J12="","",J12)</f>
        <v>5. 7. 2024</v>
      </c>
      <c r="K86" s="39"/>
      <c r="L86" s="117"/>
      <c r="S86" s="39"/>
      <c r="T86" s="39"/>
      <c r="U86" s="39"/>
      <c r="V86" s="39"/>
      <c r="W86" s="39"/>
      <c r="X86" s="39"/>
      <c r="Y86" s="39"/>
      <c r="Z86" s="39"/>
      <c r="AA86" s="39"/>
      <c r="AB86" s="39"/>
      <c r="AC86" s="39"/>
      <c r="AD86" s="39"/>
      <c r="AE86" s="39"/>
    </row>
    <row r="87" s="2" customFormat="1" ht="6.96" customHeight="1">
      <c r="A87" s="39"/>
      <c r="B87" s="40"/>
      <c r="C87" s="39"/>
      <c r="D87" s="39"/>
      <c r="E87" s="39"/>
      <c r="F87" s="39"/>
      <c r="G87" s="39"/>
      <c r="H87" s="39"/>
      <c r="I87" s="39"/>
      <c r="J87" s="39"/>
      <c r="K87" s="39"/>
      <c r="L87" s="117"/>
      <c r="S87" s="39"/>
      <c r="T87" s="39"/>
      <c r="U87" s="39"/>
      <c r="V87" s="39"/>
      <c r="W87" s="39"/>
      <c r="X87" s="39"/>
      <c r="Y87" s="39"/>
      <c r="Z87" s="39"/>
      <c r="AA87" s="39"/>
      <c r="AB87" s="39"/>
      <c r="AC87" s="39"/>
      <c r="AD87" s="39"/>
      <c r="AE87" s="39"/>
    </row>
    <row r="88" s="2" customFormat="1" ht="15.15" customHeight="1">
      <c r="A88" s="39"/>
      <c r="B88" s="40"/>
      <c r="C88" s="33" t="s">
        <v>25</v>
      </c>
      <c r="D88" s="39"/>
      <c r="E88" s="39"/>
      <c r="F88" s="28" t="str">
        <f>E15</f>
        <v>Město Kolín</v>
      </c>
      <c r="G88" s="39"/>
      <c r="H88" s="39"/>
      <c r="I88" s="33" t="s">
        <v>31</v>
      </c>
      <c r="J88" s="37" t="str">
        <f>E21</f>
        <v>Revitali</v>
      </c>
      <c r="K88" s="39"/>
      <c r="L88" s="117"/>
      <c r="S88" s="39"/>
      <c r="T88" s="39"/>
      <c r="U88" s="39"/>
      <c r="V88" s="39"/>
      <c r="W88" s="39"/>
      <c r="X88" s="39"/>
      <c r="Y88" s="39"/>
      <c r="Z88" s="39"/>
      <c r="AA88" s="39"/>
      <c r="AB88" s="39"/>
      <c r="AC88" s="39"/>
      <c r="AD88" s="39"/>
      <c r="AE88" s="39"/>
    </row>
    <row r="89" s="2" customFormat="1" ht="15.15" customHeight="1">
      <c r="A89" s="39"/>
      <c r="B89" s="40"/>
      <c r="C89" s="33" t="s">
        <v>29</v>
      </c>
      <c r="D89" s="39"/>
      <c r="E89" s="39"/>
      <c r="F89" s="28" t="str">
        <f>IF(E18="","",E18)</f>
        <v>Vyplň údaj</v>
      </c>
      <c r="G89" s="39"/>
      <c r="H89" s="39"/>
      <c r="I89" s="33" t="s">
        <v>34</v>
      </c>
      <c r="J89" s="37" t="str">
        <f>E24</f>
        <v xml:space="preserve"> </v>
      </c>
      <c r="K89" s="39"/>
      <c r="L89" s="117"/>
      <c r="S89" s="39"/>
      <c r="T89" s="39"/>
      <c r="U89" s="39"/>
      <c r="V89" s="39"/>
      <c r="W89" s="39"/>
      <c r="X89" s="39"/>
      <c r="Y89" s="39"/>
      <c r="Z89" s="39"/>
      <c r="AA89" s="39"/>
      <c r="AB89" s="39"/>
      <c r="AC89" s="39"/>
      <c r="AD89" s="39"/>
      <c r="AE89" s="39"/>
    </row>
    <row r="90" s="2" customFormat="1" ht="10.32"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11" customFormat="1" ht="29.28" customHeight="1">
      <c r="A91" s="142"/>
      <c r="B91" s="143"/>
      <c r="C91" s="144" t="s">
        <v>115</v>
      </c>
      <c r="D91" s="145" t="s">
        <v>56</v>
      </c>
      <c r="E91" s="145" t="s">
        <v>52</v>
      </c>
      <c r="F91" s="145" t="s">
        <v>53</v>
      </c>
      <c r="G91" s="145" t="s">
        <v>116</v>
      </c>
      <c r="H91" s="145" t="s">
        <v>117</v>
      </c>
      <c r="I91" s="145" t="s">
        <v>118</v>
      </c>
      <c r="J91" s="145" t="s">
        <v>96</v>
      </c>
      <c r="K91" s="146" t="s">
        <v>119</v>
      </c>
      <c r="L91" s="147"/>
      <c r="M91" s="81" t="s">
        <v>3</v>
      </c>
      <c r="N91" s="82" t="s">
        <v>41</v>
      </c>
      <c r="O91" s="82" t="s">
        <v>120</v>
      </c>
      <c r="P91" s="82" t="s">
        <v>121</v>
      </c>
      <c r="Q91" s="82" t="s">
        <v>122</v>
      </c>
      <c r="R91" s="82" t="s">
        <v>123</v>
      </c>
      <c r="S91" s="82" t="s">
        <v>124</v>
      </c>
      <c r="T91" s="83" t="s">
        <v>125</v>
      </c>
      <c r="U91" s="142"/>
      <c r="V91" s="142"/>
      <c r="W91" s="142"/>
      <c r="X91" s="142"/>
      <c r="Y91" s="142"/>
      <c r="Z91" s="142"/>
      <c r="AA91" s="142"/>
      <c r="AB91" s="142"/>
      <c r="AC91" s="142"/>
      <c r="AD91" s="142"/>
      <c r="AE91" s="142"/>
    </row>
    <row r="92" s="2" customFormat="1" ht="22.8" customHeight="1">
      <c r="A92" s="39"/>
      <c r="B92" s="40"/>
      <c r="C92" s="88" t="s">
        <v>126</v>
      </c>
      <c r="D92" s="39"/>
      <c r="E92" s="39"/>
      <c r="F92" s="39"/>
      <c r="G92" s="39"/>
      <c r="H92" s="39"/>
      <c r="I92" s="39"/>
      <c r="J92" s="148">
        <f>BK92</f>
        <v>0</v>
      </c>
      <c r="K92" s="39"/>
      <c r="L92" s="40"/>
      <c r="M92" s="84"/>
      <c r="N92" s="69"/>
      <c r="O92" s="85"/>
      <c r="P92" s="149">
        <f>P93+P133+P386</f>
        <v>0</v>
      </c>
      <c r="Q92" s="85"/>
      <c r="R92" s="149">
        <f>R93+R133+R386</f>
        <v>9.9757299600000007</v>
      </c>
      <c r="S92" s="85"/>
      <c r="T92" s="150">
        <f>T93+T133+T386</f>
        <v>34.943215999999993</v>
      </c>
      <c r="U92" s="39"/>
      <c r="V92" s="39"/>
      <c r="W92" s="39"/>
      <c r="X92" s="39"/>
      <c r="Y92" s="39"/>
      <c r="Z92" s="39"/>
      <c r="AA92" s="39"/>
      <c r="AB92" s="39"/>
      <c r="AC92" s="39"/>
      <c r="AD92" s="39"/>
      <c r="AE92" s="39"/>
      <c r="AT92" s="20" t="s">
        <v>70</v>
      </c>
      <c r="AU92" s="20" t="s">
        <v>97</v>
      </c>
      <c r="BK92" s="151">
        <f>BK93+BK133+BK386</f>
        <v>0</v>
      </c>
    </row>
    <row r="93" s="12" customFormat="1" ht="25.92" customHeight="1">
      <c r="A93" s="12"/>
      <c r="B93" s="152"/>
      <c r="C93" s="12"/>
      <c r="D93" s="153" t="s">
        <v>70</v>
      </c>
      <c r="E93" s="154" t="s">
        <v>127</v>
      </c>
      <c r="F93" s="154" t="s">
        <v>128</v>
      </c>
      <c r="G93" s="12"/>
      <c r="H93" s="12"/>
      <c r="I93" s="155"/>
      <c r="J93" s="156">
        <f>BK93</f>
        <v>0</v>
      </c>
      <c r="K93" s="12"/>
      <c r="L93" s="152"/>
      <c r="M93" s="157"/>
      <c r="N93" s="158"/>
      <c r="O93" s="158"/>
      <c r="P93" s="159">
        <f>P94+P119</f>
        <v>0</v>
      </c>
      <c r="Q93" s="158"/>
      <c r="R93" s="159">
        <f>R94+R119</f>
        <v>0</v>
      </c>
      <c r="S93" s="158"/>
      <c r="T93" s="160">
        <f>T94+T119</f>
        <v>0</v>
      </c>
      <c r="U93" s="12"/>
      <c r="V93" s="12"/>
      <c r="W93" s="12"/>
      <c r="X93" s="12"/>
      <c r="Y93" s="12"/>
      <c r="Z93" s="12"/>
      <c r="AA93" s="12"/>
      <c r="AB93" s="12"/>
      <c r="AC93" s="12"/>
      <c r="AD93" s="12"/>
      <c r="AE93" s="12"/>
      <c r="AR93" s="153" t="s">
        <v>15</v>
      </c>
      <c r="AT93" s="161" t="s">
        <v>70</v>
      </c>
      <c r="AU93" s="161" t="s">
        <v>71</v>
      </c>
      <c r="AY93" s="153" t="s">
        <v>129</v>
      </c>
      <c r="BK93" s="162">
        <f>BK94+BK119</f>
        <v>0</v>
      </c>
    </row>
    <row r="94" s="12" customFormat="1" ht="22.8" customHeight="1">
      <c r="A94" s="12"/>
      <c r="B94" s="152"/>
      <c r="C94" s="12"/>
      <c r="D94" s="153" t="s">
        <v>70</v>
      </c>
      <c r="E94" s="163" t="s">
        <v>177</v>
      </c>
      <c r="F94" s="163" t="s">
        <v>178</v>
      </c>
      <c r="G94" s="12"/>
      <c r="H94" s="12"/>
      <c r="I94" s="155"/>
      <c r="J94" s="164">
        <f>BK94</f>
        <v>0</v>
      </c>
      <c r="K94" s="12"/>
      <c r="L94" s="152"/>
      <c r="M94" s="157"/>
      <c r="N94" s="158"/>
      <c r="O94" s="158"/>
      <c r="P94" s="159">
        <f>P95+P111</f>
        <v>0</v>
      </c>
      <c r="Q94" s="158"/>
      <c r="R94" s="159">
        <f>R95+R111</f>
        <v>0</v>
      </c>
      <c r="S94" s="158"/>
      <c r="T94" s="160">
        <f>T95+T111</f>
        <v>0</v>
      </c>
      <c r="U94" s="12"/>
      <c r="V94" s="12"/>
      <c r="W94" s="12"/>
      <c r="X94" s="12"/>
      <c r="Y94" s="12"/>
      <c r="Z94" s="12"/>
      <c r="AA94" s="12"/>
      <c r="AB94" s="12"/>
      <c r="AC94" s="12"/>
      <c r="AD94" s="12"/>
      <c r="AE94" s="12"/>
      <c r="AR94" s="153" t="s">
        <v>15</v>
      </c>
      <c r="AT94" s="161" t="s">
        <v>70</v>
      </c>
      <c r="AU94" s="161" t="s">
        <v>15</v>
      </c>
      <c r="AY94" s="153" t="s">
        <v>129</v>
      </c>
      <c r="BK94" s="162">
        <f>BK95+BK111</f>
        <v>0</v>
      </c>
    </row>
    <row r="95" s="12" customFormat="1" ht="20.88" customHeight="1">
      <c r="A95" s="12"/>
      <c r="B95" s="152"/>
      <c r="C95" s="12"/>
      <c r="D95" s="153" t="s">
        <v>70</v>
      </c>
      <c r="E95" s="163" t="s">
        <v>179</v>
      </c>
      <c r="F95" s="163" t="s">
        <v>180</v>
      </c>
      <c r="G95" s="12"/>
      <c r="H95" s="12"/>
      <c r="I95" s="155"/>
      <c r="J95" s="164">
        <f>BK95</f>
        <v>0</v>
      </c>
      <c r="K95" s="12"/>
      <c r="L95" s="152"/>
      <c r="M95" s="157"/>
      <c r="N95" s="158"/>
      <c r="O95" s="158"/>
      <c r="P95" s="159">
        <f>SUM(P96:P110)</f>
        <v>0</v>
      </c>
      <c r="Q95" s="158"/>
      <c r="R95" s="159">
        <f>SUM(R96:R110)</f>
        <v>0</v>
      </c>
      <c r="S95" s="158"/>
      <c r="T95" s="160">
        <f>SUM(T96:T110)</f>
        <v>0</v>
      </c>
      <c r="U95" s="12"/>
      <c r="V95" s="12"/>
      <c r="W95" s="12"/>
      <c r="X95" s="12"/>
      <c r="Y95" s="12"/>
      <c r="Z95" s="12"/>
      <c r="AA95" s="12"/>
      <c r="AB95" s="12"/>
      <c r="AC95" s="12"/>
      <c r="AD95" s="12"/>
      <c r="AE95" s="12"/>
      <c r="AR95" s="153" t="s">
        <v>15</v>
      </c>
      <c r="AT95" s="161" t="s">
        <v>70</v>
      </c>
      <c r="AU95" s="161" t="s">
        <v>79</v>
      </c>
      <c r="AY95" s="153" t="s">
        <v>129</v>
      </c>
      <c r="BK95" s="162">
        <f>SUM(BK96:BK110)</f>
        <v>0</v>
      </c>
    </row>
    <row r="96" s="2" customFormat="1" ht="44.25" customHeight="1">
      <c r="A96" s="39"/>
      <c r="B96" s="165"/>
      <c r="C96" s="166" t="s">
        <v>15</v>
      </c>
      <c r="D96" s="166" t="s">
        <v>132</v>
      </c>
      <c r="E96" s="167" t="s">
        <v>181</v>
      </c>
      <c r="F96" s="168" t="s">
        <v>182</v>
      </c>
      <c r="G96" s="169" t="s">
        <v>135</v>
      </c>
      <c r="H96" s="170">
        <v>160</v>
      </c>
      <c r="I96" s="171"/>
      <c r="J96" s="172">
        <f>ROUND(I96*H96,2)</f>
        <v>0</v>
      </c>
      <c r="K96" s="168" t="s">
        <v>136</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85</v>
      </c>
      <c r="AT96" s="177" t="s">
        <v>132</v>
      </c>
      <c r="AU96" s="177" t="s">
        <v>82</v>
      </c>
      <c r="AY96" s="20" t="s">
        <v>129</v>
      </c>
      <c r="BE96" s="178">
        <f>IF(N96="základní",J96,0)</f>
        <v>0</v>
      </c>
      <c r="BF96" s="178">
        <f>IF(N96="snížená",J96,0)</f>
        <v>0</v>
      </c>
      <c r="BG96" s="178">
        <f>IF(N96="zákl. přenesená",J96,0)</f>
        <v>0</v>
      </c>
      <c r="BH96" s="178">
        <f>IF(N96="sníž. přenesená",J96,0)</f>
        <v>0</v>
      </c>
      <c r="BI96" s="178">
        <f>IF(N96="nulová",J96,0)</f>
        <v>0</v>
      </c>
      <c r="BJ96" s="20" t="s">
        <v>79</v>
      </c>
      <c r="BK96" s="178">
        <f>ROUND(I96*H96,2)</f>
        <v>0</v>
      </c>
      <c r="BL96" s="20" t="s">
        <v>85</v>
      </c>
      <c r="BM96" s="177" t="s">
        <v>1096</v>
      </c>
    </row>
    <row r="97" s="2" customFormat="1">
      <c r="A97" s="39"/>
      <c r="B97" s="40"/>
      <c r="C97" s="39"/>
      <c r="D97" s="179" t="s">
        <v>138</v>
      </c>
      <c r="E97" s="39"/>
      <c r="F97" s="180" t="s">
        <v>184</v>
      </c>
      <c r="G97" s="39"/>
      <c r="H97" s="39"/>
      <c r="I97" s="181"/>
      <c r="J97" s="39"/>
      <c r="K97" s="39"/>
      <c r="L97" s="40"/>
      <c r="M97" s="182"/>
      <c r="N97" s="183"/>
      <c r="O97" s="73"/>
      <c r="P97" s="73"/>
      <c r="Q97" s="73"/>
      <c r="R97" s="73"/>
      <c r="S97" s="73"/>
      <c r="T97" s="74"/>
      <c r="U97" s="39"/>
      <c r="V97" s="39"/>
      <c r="W97" s="39"/>
      <c r="X97" s="39"/>
      <c r="Y97" s="39"/>
      <c r="Z97" s="39"/>
      <c r="AA97" s="39"/>
      <c r="AB97" s="39"/>
      <c r="AC97" s="39"/>
      <c r="AD97" s="39"/>
      <c r="AE97" s="39"/>
      <c r="AT97" s="20" t="s">
        <v>138</v>
      </c>
      <c r="AU97" s="20" t="s">
        <v>82</v>
      </c>
    </row>
    <row r="98" s="13" customFormat="1">
      <c r="A98" s="13"/>
      <c r="B98" s="184"/>
      <c r="C98" s="13"/>
      <c r="D98" s="185" t="s">
        <v>144</v>
      </c>
      <c r="E98" s="186" t="s">
        <v>3</v>
      </c>
      <c r="F98" s="187" t="s">
        <v>185</v>
      </c>
      <c r="G98" s="13"/>
      <c r="H98" s="186" t="s">
        <v>3</v>
      </c>
      <c r="I98" s="188"/>
      <c r="J98" s="13"/>
      <c r="K98" s="13"/>
      <c r="L98" s="184"/>
      <c r="M98" s="189"/>
      <c r="N98" s="190"/>
      <c r="O98" s="190"/>
      <c r="P98" s="190"/>
      <c r="Q98" s="190"/>
      <c r="R98" s="190"/>
      <c r="S98" s="190"/>
      <c r="T98" s="191"/>
      <c r="U98" s="13"/>
      <c r="V98" s="13"/>
      <c r="W98" s="13"/>
      <c r="X98" s="13"/>
      <c r="Y98" s="13"/>
      <c r="Z98" s="13"/>
      <c r="AA98" s="13"/>
      <c r="AB98" s="13"/>
      <c r="AC98" s="13"/>
      <c r="AD98" s="13"/>
      <c r="AE98" s="13"/>
      <c r="AT98" s="186" t="s">
        <v>144</v>
      </c>
      <c r="AU98" s="186" t="s">
        <v>82</v>
      </c>
      <c r="AV98" s="13" t="s">
        <v>15</v>
      </c>
      <c r="AW98" s="13" t="s">
        <v>33</v>
      </c>
      <c r="AX98" s="13" t="s">
        <v>71</v>
      </c>
      <c r="AY98" s="186" t="s">
        <v>129</v>
      </c>
    </row>
    <row r="99" s="14" customFormat="1">
      <c r="A99" s="14"/>
      <c r="B99" s="192"/>
      <c r="C99" s="14"/>
      <c r="D99" s="185" t="s">
        <v>144</v>
      </c>
      <c r="E99" s="193" t="s">
        <v>3</v>
      </c>
      <c r="F99" s="194" t="s">
        <v>1097</v>
      </c>
      <c r="G99" s="14"/>
      <c r="H99" s="195">
        <v>160</v>
      </c>
      <c r="I99" s="196"/>
      <c r="J99" s="14"/>
      <c r="K99" s="14"/>
      <c r="L99" s="192"/>
      <c r="M99" s="197"/>
      <c r="N99" s="198"/>
      <c r="O99" s="198"/>
      <c r="P99" s="198"/>
      <c r="Q99" s="198"/>
      <c r="R99" s="198"/>
      <c r="S99" s="198"/>
      <c r="T99" s="199"/>
      <c r="U99" s="14"/>
      <c r="V99" s="14"/>
      <c r="W99" s="14"/>
      <c r="X99" s="14"/>
      <c r="Y99" s="14"/>
      <c r="Z99" s="14"/>
      <c r="AA99" s="14"/>
      <c r="AB99" s="14"/>
      <c r="AC99" s="14"/>
      <c r="AD99" s="14"/>
      <c r="AE99" s="14"/>
      <c r="AT99" s="193" t="s">
        <v>144</v>
      </c>
      <c r="AU99" s="193" t="s">
        <v>82</v>
      </c>
      <c r="AV99" s="14" t="s">
        <v>79</v>
      </c>
      <c r="AW99" s="14" t="s">
        <v>33</v>
      </c>
      <c r="AX99" s="14" t="s">
        <v>15</v>
      </c>
      <c r="AY99" s="193" t="s">
        <v>129</v>
      </c>
    </row>
    <row r="100" s="2" customFormat="1" ht="55.5" customHeight="1">
      <c r="A100" s="39"/>
      <c r="B100" s="165"/>
      <c r="C100" s="166" t="s">
        <v>79</v>
      </c>
      <c r="D100" s="166" t="s">
        <v>132</v>
      </c>
      <c r="E100" s="167" t="s">
        <v>188</v>
      </c>
      <c r="F100" s="168" t="s">
        <v>189</v>
      </c>
      <c r="G100" s="169" t="s">
        <v>135</v>
      </c>
      <c r="H100" s="170">
        <v>9920</v>
      </c>
      <c r="I100" s="171"/>
      <c r="J100" s="172">
        <f>ROUND(I100*H100,2)</f>
        <v>0</v>
      </c>
      <c r="K100" s="168" t="s">
        <v>136</v>
      </c>
      <c r="L100" s="40"/>
      <c r="M100" s="173" t="s">
        <v>3</v>
      </c>
      <c r="N100" s="174" t="s">
        <v>43</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85</v>
      </c>
      <c r="AT100" s="177" t="s">
        <v>132</v>
      </c>
      <c r="AU100" s="177" t="s">
        <v>82</v>
      </c>
      <c r="AY100" s="20" t="s">
        <v>129</v>
      </c>
      <c r="BE100" s="178">
        <f>IF(N100="základní",J100,0)</f>
        <v>0</v>
      </c>
      <c r="BF100" s="178">
        <f>IF(N100="snížená",J100,0)</f>
        <v>0</v>
      </c>
      <c r="BG100" s="178">
        <f>IF(N100="zákl. přenesená",J100,0)</f>
        <v>0</v>
      </c>
      <c r="BH100" s="178">
        <f>IF(N100="sníž. přenesená",J100,0)</f>
        <v>0</v>
      </c>
      <c r="BI100" s="178">
        <f>IF(N100="nulová",J100,0)</f>
        <v>0</v>
      </c>
      <c r="BJ100" s="20" t="s">
        <v>79</v>
      </c>
      <c r="BK100" s="178">
        <f>ROUND(I100*H100,2)</f>
        <v>0</v>
      </c>
      <c r="BL100" s="20" t="s">
        <v>85</v>
      </c>
      <c r="BM100" s="177" t="s">
        <v>1098</v>
      </c>
    </row>
    <row r="101" s="2" customFormat="1">
      <c r="A101" s="39"/>
      <c r="B101" s="40"/>
      <c r="C101" s="39"/>
      <c r="D101" s="179" t="s">
        <v>138</v>
      </c>
      <c r="E101" s="39"/>
      <c r="F101" s="180" t="s">
        <v>191</v>
      </c>
      <c r="G101" s="39"/>
      <c r="H101" s="39"/>
      <c r="I101" s="181"/>
      <c r="J101" s="39"/>
      <c r="K101" s="39"/>
      <c r="L101" s="40"/>
      <c r="M101" s="182"/>
      <c r="N101" s="183"/>
      <c r="O101" s="73"/>
      <c r="P101" s="73"/>
      <c r="Q101" s="73"/>
      <c r="R101" s="73"/>
      <c r="S101" s="73"/>
      <c r="T101" s="74"/>
      <c r="U101" s="39"/>
      <c r="V101" s="39"/>
      <c r="W101" s="39"/>
      <c r="X101" s="39"/>
      <c r="Y101" s="39"/>
      <c r="Z101" s="39"/>
      <c r="AA101" s="39"/>
      <c r="AB101" s="39"/>
      <c r="AC101" s="39"/>
      <c r="AD101" s="39"/>
      <c r="AE101" s="39"/>
      <c r="AT101" s="20" t="s">
        <v>138</v>
      </c>
      <c r="AU101" s="20" t="s">
        <v>82</v>
      </c>
    </row>
    <row r="102" s="14" customFormat="1">
      <c r="A102" s="14"/>
      <c r="B102" s="192"/>
      <c r="C102" s="14"/>
      <c r="D102" s="185" t="s">
        <v>144</v>
      </c>
      <c r="E102" s="193" t="s">
        <v>3</v>
      </c>
      <c r="F102" s="194" t="s">
        <v>1099</v>
      </c>
      <c r="G102" s="14"/>
      <c r="H102" s="195">
        <v>9920</v>
      </c>
      <c r="I102" s="196"/>
      <c r="J102" s="14"/>
      <c r="K102" s="14"/>
      <c r="L102" s="192"/>
      <c r="M102" s="197"/>
      <c r="N102" s="198"/>
      <c r="O102" s="198"/>
      <c r="P102" s="198"/>
      <c r="Q102" s="198"/>
      <c r="R102" s="198"/>
      <c r="S102" s="198"/>
      <c r="T102" s="199"/>
      <c r="U102" s="14"/>
      <c r="V102" s="14"/>
      <c r="W102" s="14"/>
      <c r="X102" s="14"/>
      <c r="Y102" s="14"/>
      <c r="Z102" s="14"/>
      <c r="AA102" s="14"/>
      <c r="AB102" s="14"/>
      <c r="AC102" s="14"/>
      <c r="AD102" s="14"/>
      <c r="AE102" s="14"/>
      <c r="AT102" s="193" t="s">
        <v>144</v>
      </c>
      <c r="AU102" s="193" t="s">
        <v>82</v>
      </c>
      <c r="AV102" s="14" t="s">
        <v>79</v>
      </c>
      <c r="AW102" s="14" t="s">
        <v>33</v>
      </c>
      <c r="AX102" s="14" t="s">
        <v>15</v>
      </c>
      <c r="AY102" s="193" t="s">
        <v>129</v>
      </c>
    </row>
    <row r="103" s="2" customFormat="1" ht="44.25" customHeight="1">
      <c r="A103" s="39"/>
      <c r="B103" s="165"/>
      <c r="C103" s="166" t="s">
        <v>82</v>
      </c>
      <c r="D103" s="166" t="s">
        <v>132</v>
      </c>
      <c r="E103" s="167" t="s">
        <v>194</v>
      </c>
      <c r="F103" s="168" t="s">
        <v>195</v>
      </c>
      <c r="G103" s="169" t="s">
        <v>135</v>
      </c>
      <c r="H103" s="170">
        <v>160</v>
      </c>
      <c r="I103" s="171"/>
      <c r="J103" s="172">
        <f>ROUND(I103*H103,2)</f>
        <v>0</v>
      </c>
      <c r="K103" s="168" t="s">
        <v>136</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85</v>
      </c>
      <c r="AT103" s="177" t="s">
        <v>132</v>
      </c>
      <c r="AU103" s="177" t="s">
        <v>82</v>
      </c>
      <c r="AY103" s="20" t="s">
        <v>129</v>
      </c>
      <c r="BE103" s="178">
        <f>IF(N103="základní",J103,0)</f>
        <v>0</v>
      </c>
      <c r="BF103" s="178">
        <f>IF(N103="snížená",J103,0)</f>
        <v>0</v>
      </c>
      <c r="BG103" s="178">
        <f>IF(N103="zákl. přenesená",J103,0)</f>
        <v>0</v>
      </c>
      <c r="BH103" s="178">
        <f>IF(N103="sníž. přenesená",J103,0)</f>
        <v>0</v>
      </c>
      <c r="BI103" s="178">
        <f>IF(N103="nulová",J103,0)</f>
        <v>0</v>
      </c>
      <c r="BJ103" s="20" t="s">
        <v>79</v>
      </c>
      <c r="BK103" s="178">
        <f>ROUND(I103*H103,2)</f>
        <v>0</v>
      </c>
      <c r="BL103" s="20" t="s">
        <v>85</v>
      </c>
      <c r="BM103" s="177" t="s">
        <v>1100</v>
      </c>
    </row>
    <row r="104" s="2" customFormat="1">
      <c r="A104" s="39"/>
      <c r="B104" s="40"/>
      <c r="C104" s="39"/>
      <c r="D104" s="179" t="s">
        <v>138</v>
      </c>
      <c r="E104" s="39"/>
      <c r="F104" s="180" t="s">
        <v>197</v>
      </c>
      <c r="G104" s="39"/>
      <c r="H104" s="39"/>
      <c r="I104" s="181"/>
      <c r="J104" s="39"/>
      <c r="K104" s="39"/>
      <c r="L104" s="40"/>
      <c r="M104" s="182"/>
      <c r="N104" s="183"/>
      <c r="O104" s="73"/>
      <c r="P104" s="73"/>
      <c r="Q104" s="73"/>
      <c r="R104" s="73"/>
      <c r="S104" s="73"/>
      <c r="T104" s="74"/>
      <c r="U104" s="39"/>
      <c r="V104" s="39"/>
      <c r="W104" s="39"/>
      <c r="X104" s="39"/>
      <c r="Y104" s="39"/>
      <c r="Z104" s="39"/>
      <c r="AA104" s="39"/>
      <c r="AB104" s="39"/>
      <c r="AC104" s="39"/>
      <c r="AD104" s="39"/>
      <c r="AE104" s="39"/>
      <c r="AT104" s="20" t="s">
        <v>138</v>
      </c>
      <c r="AU104" s="20" t="s">
        <v>82</v>
      </c>
    </row>
    <row r="105" s="2" customFormat="1" ht="24.15" customHeight="1">
      <c r="A105" s="39"/>
      <c r="B105" s="165"/>
      <c r="C105" s="166" t="s">
        <v>85</v>
      </c>
      <c r="D105" s="166" t="s">
        <v>132</v>
      </c>
      <c r="E105" s="167" t="s">
        <v>198</v>
      </c>
      <c r="F105" s="168" t="s">
        <v>199</v>
      </c>
      <c r="G105" s="169" t="s">
        <v>135</v>
      </c>
      <c r="H105" s="170">
        <v>160</v>
      </c>
      <c r="I105" s="171"/>
      <c r="J105" s="172">
        <f>ROUND(I105*H105,2)</f>
        <v>0</v>
      </c>
      <c r="K105" s="168" t="s">
        <v>136</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85</v>
      </c>
      <c r="AT105" s="177" t="s">
        <v>132</v>
      </c>
      <c r="AU105" s="177" t="s">
        <v>82</v>
      </c>
      <c r="AY105" s="20" t="s">
        <v>129</v>
      </c>
      <c r="BE105" s="178">
        <f>IF(N105="základní",J105,0)</f>
        <v>0</v>
      </c>
      <c r="BF105" s="178">
        <f>IF(N105="snížená",J105,0)</f>
        <v>0</v>
      </c>
      <c r="BG105" s="178">
        <f>IF(N105="zákl. přenesená",J105,0)</f>
        <v>0</v>
      </c>
      <c r="BH105" s="178">
        <f>IF(N105="sníž. přenesená",J105,0)</f>
        <v>0</v>
      </c>
      <c r="BI105" s="178">
        <f>IF(N105="nulová",J105,0)</f>
        <v>0</v>
      </c>
      <c r="BJ105" s="20" t="s">
        <v>79</v>
      </c>
      <c r="BK105" s="178">
        <f>ROUND(I105*H105,2)</f>
        <v>0</v>
      </c>
      <c r="BL105" s="20" t="s">
        <v>85</v>
      </c>
      <c r="BM105" s="177" t="s">
        <v>1101</v>
      </c>
    </row>
    <row r="106" s="2" customFormat="1">
      <c r="A106" s="39"/>
      <c r="B106" s="40"/>
      <c r="C106" s="39"/>
      <c r="D106" s="179" t="s">
        <v>138</v>
      </c>
      <c r="E106" s="39"/>
      <c r="F106" s="180" t="s">
        <v>201</v>
      </c>
      <c r="G106" s="39"/>
      <c r="H106" s="39"/>
      <c r="I106" s="181"/>
      <c r="J106" s="39"/>
      <c r="K106" s="39"/>
      <c r="L106" s="40"/>
      <c r="M106" s="182"/>
      <c r="N106" s="183"/>
      <c r="O106" s="73"/>
      <c r="P106" s="73"/>
      <c r="Q106" s="73"/>
      <c r="R106" s="73"/>
      <c r="S106" s="73"/>
      <c r="T106" s="74"/>
      <c r="U106" s="39"/>
      <c r="V106" s="39"/>
      <c r="W106" s="39"/>
      <c r="X106" s="39"/>
      <c r="Y106" s="39"/>
      <c r="Z106" s="39"/>
      <c r="AA106" s="39"/>
      <c r="AB106" s="39"/>
      <c r="AC106" s="39"/>
      <c r="AD106" s="39"/>
      <c r="AE106" s="39"/>
      <c r="AT106" s="20" t="s">
        <v>138</v>
      </c>
      <c r="AU106" s="20" t="s">
        <v>82</v>
      </c>
    </row>
    <row r="107" s="2" customFormat="1" ht="33" customHeight="1">
      <c r="A107" s="39"/>
      <c r="B107" s="165"/>
      <c r="C107" s="166" t="s">
        <v>88</v>
      </c>
      <c r="D107" s="166" t="s">
        <v>132</v>
      </c>
      <c r="E107" s="167" t="s">
        <v>203</v>
      </c>
      <c r="F107" s="168" t="s">
        <v>204</v>
      </c>
      <c r="G107" s="169" t="s">
        <v>135</v>
      </c>
      <c r="H107" s="170">
        <v>9920</v>
      </c>
      <c r="I107" s="171"/>
      <c r="J107" s="172">
        <f>ROUND(I107*H107,2)</f>
        <v>0</v>
      </c>
      <c r="K107" s="168" t="s">
        <v>136</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85</v>
      </c>
      <c r="AT107" s="177" t="s">
        <v>132</v>
      </c>
      <c r="AU107" s="177" t="s">
        <v>82</v>
      </c>
      <c r="AY107" s="20" t="s">
        <v>129</v>
      </c>
      <c r="BE107" s="178">
        <f>IF(N107="základní",J107,0)</f>
        <v>0</v>
      </c>
      <c r="BF107" s="178">
        <f>IF(N107="snížená",J107,0)</f>
        <v>0</v>
      </c>
      <c r="BG107" s="178">
        <f>IF(N107="zákl. přenesená",J107,0)</f>
        <v>0</v>
      </c>
      <c r="BH107" s="178">
        <f>IF(N107="sníž. přenesená",J107,0)</f>
        <v>0</v>
      </c>
      <c r="BI107" s="178">
        <f>IF(N107="nulová",J107,0)</f>
        <v>0</v>
      </c>
      <c r="BJ107" s="20" t="s">
        <v>79</v>
      </c>
      <c r="BK107" s="178">
        <f>ROUND(I107*H107,2)</f>
        <v>0</v>
      </c>
      <c r="BL107" s="20" t="s">
        <v>85</v>
      </c>
      <c r="BM107" s="177" t="s">
        <v>1102</v>
      </c>
    </row>
    <row r="108" s="2" customFormat="1">
      <c r="A108" s="39"/>
      <c r="B108" s="40"/>
      <c r="C108" s="39"/>
      <c r="D108" s="179" t="s">
        <v>138</v>
      </c>
      <c r="E108" s="39"/>
      <c r="F108" s="180" t="s">
        <v>206</v>
      </c>
      <c r="G108" s="39"/>
      <c r="H108" s="39"/>
      <c r="I108" s="181"/>
      <c r="J108" s="39"/>
      <c r="K108" s="39"/>
      <c r="L108" s="40"/>
      <c r="M108" s="182"/>
      <c r="N108" s="183"/>
      <c r="O108" s="73"/>
      <c r="P108" s="73"/>
      <c r="Q108" s="73"/>
      <c r="R108" s="73"/>
      <c r="S108" s="73"/>
      <c r="T108" s="74"/>
      <c r="U108" s="39"/>
      <c r="V108" s="39"/>
      <c r="W108" s="39"/>
      <c r="X108" s="39"/>
      <c r="Y108" s="39"/>
      <c r="Z108" s="39"/>
      <c r="AA108" s="39"/>
      <c r="AB108" s="39"/>
      <c r="AC108" s="39"/>
      <c r="AD108" s="39"/>
      <c r="AE108" s="39"/>
      <c r="AT108" s="20" t="s">
        <v>138</v>
      </c>
      <c r="AU108" s="20" t="s">
        <v>82</v>
      </c>
    </row>
    <row r="109" s="2" customFormat="1" ht="24.15" customHeight="1">
      <c r="A109" s="39"/>
      <c r="B109" s="165"/>
      <c r="C109" s="166" t="s">
        <v>130</v>
      </c>
      <c r="D109" s="166" t="s">
        <v>132</v>
      </c>
      <c r="E109" s="167" t="s">
        <v>208</v>
      </c>
      <c r="F109" s="168" t="s">
        <v>209</v>
      </c>
      <c r="G109" s="169" t="s">
        <v>135</v>
      </c>
      <c r="H109" s="170">
        <v>160</v>
      </c>
      <c r="I109" s="171"/>
      <c r="J109" s="172">
        <f>ROUND(I109*H109,2)</f>
        <v>0</v>
      </c>
      <c r="K109" s="168" t="s">
        <v>136</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85</v>
      </c>
      <c r="AT109" s="177" t="s">
        <v>132</v>
      </c>
      <c r="AU109" s="177" t="s">
        <v>82</v>
      </c>
      <c r="AY109" s="20" t="s">
        <v>129</v>
      </c>
      <c r="BE109" s="178">
        <f>IF(N109="základní",J109,0)</f>
        <v>0</v>
      </c>
      <c r="BF109" s="178">
        <f>IF(N109="snížená",J109,0)</f>
        <v>0</v>
      </c>
      <c r="BG109" s="178">
        <f>IF(N109="zákl. přenesená",J109,0)</f>
        <v>0</v>
      </c>
      <c r="BH109" s="178">
        <f>IF(N109="sníž. přenesená",J109,0)</f>
        <v>0</v>
      </c>
      <c r="BI109" s="178">
        <f>IF(N109="nulová",J109,0)</f>
        <v>0</v>
      </c>
      <c r="BJ109" s="20" t="s">
        <v>79</v>
      </c>
      <c r="BK109" s="178">
        <f>ROUND(I109*H109,2)</f>
        <v>0</v>
      </c>
      <c r="BL109" s="20" t="s">
        <v>85</v>
      </c>
      <c r="BM109" s="177" t="s">
        <v>1103</v>
      </c>
    </row>
    <row r="110" s="2" customFormat="1">
      <c r="A110" s="39"/>
      <c r="B110" s="40"/>
      <c r="C110" s="39"/>
      <c r="D110" s="179" t="s">
        <v>138</v>
      </c>
      <c r="E110" s="39"/>
      <c r="F110" s="180" t="s">
        <v>211</v>
      </c>
      <c r="G110" s="39"/>
      <c r="H110" s="39"/>
      <c r="I110" s="181"/>
      <c r="J110" s="39"/>
      <c r="K110" s="39"/>
      <c r="L110" s="40"/>
      <c r="M110" s="182"/>
      <c r="N110" s="183"/>
      <c r="O110" s="73"/>
      <c r="P110" s="73"/>
      <c r="Q110" s="73"/>
      <c r="R110" s="73"/>
      <c r="S110" s="73"/>
      <c r="T110" s="74"/>
      <c r="U110" s="39"/>
      <c r="V110" s="39"/>
      <c r="W110" s="39"/>
      <c r="X110" s="39"/>
      <c r="Y110" s="39"/>
      <c r="Z110" s="39"/>
      <c r="AA110" s="39"/>
      <c r="AB110" s="39"/>
      <c r="AC110" s="39"/>
      <c r="AD110" s="39"/>
      <c r="AE110" s="39"/>
      <c r="AT110" s="20" t="s">
        <v>138</v>
      </c>
      <c r="AU110" s="20" t="s">
        <v>82</v>
      </c>
    </row>
    <row r="111" s="12" customFormat="1" ht="20.88" customHeight="1">
      <c r="A111" s="12"/>
      <c r="B111" s="152"/>
      <c r="C111" s="12"/>
      <c r="D111" s="153" t="s">
        <v>70</v>
      </c>
      <c r="E111" s="163" t="s">
        <v>212</v>
      </c>
      <c r="F111" s="163" t="s">
        <v>213</v>
      </c>
      <c r="G111" s="12"/>
      <c r="H111" s="12"/>
      <c r="I111" s="155"/>
      <c r="J111" s="164">
        <f>BK111</f>
        <v>0</v>
      </c>
      <c r="K111" s="12"/>
      <c r="L111" s="152"/>
      <c r="M111" s="157"/>
      <c r="N111" s="158"/>
      <c r="O111" s="158"/>
      <c r="P111" s="159">
        <f>SUM(P112:P118)</f>
        <v>0</v>
      </c>
      <c r="Q111" s="158"/>
      <c r="R111" s="159">
        <f>SUM(R112:R118)</f>
        <v>0</v>
      </c>
      <c r="S111" s="158"/>
      <c r="T111" s="160">
        <f>SUM(T112:T118)</f>
        <v>0</v>
      </c>
      <c r="U111" s="12"/>
      <c r="V111" s="12"/>
      <c r="W111" s="12"/>
      <c r="X111" s="12"/>
      <c r="Y111" s="12"/>
      <c r="Z111" s="12"/>
      <c r="AA111" s="12"/>
      <c r="AB111" s="12"/>
      <c r="AC111" s="12"/>
      <c r="AD111" s="12"/>
      <c r="AE111" s="12"/>
      <c r="AR111" s="153" t="s">
        <v>15</v>
      </c>
      <c r="AT111" s="161" t="s">
        <v>70</v>
      </c>
      <c r="AU111" s="161" t="s">
        <v>79</v>
      </c>
      <c r="AY111" s="153" t="s">
        <v>129</v>
      </c>
      <c r="BK111" s="162">
        <f>SUM(BK112:BK118)</f>
        <v>0</v>
      </c>
    </row>
    <row r="112" s="2" customFormat="1" ht="24.15" customHeight="1">
      <c r="A112" s="39"/>
      <c r="B112" s="165"/>
      <c r="C112" s="166" t="s">
        <v>168</v>
      </c>
      <c r="D112" s="166" t="s">
        <v>132</v>
      </c>
      <c r="E112" s="167" t="s">
        <v>215</v>
      </c>
      <c r="F112" s="168" t="s">
        <v>216</v>
      </c>
      <c r="G112" s="169" t="s">
        <v>217</v>
      </c>
      <c r="H112" s="170">
        <v>6</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85</v>
      </c>
      <c r="AT112" s="177" t="s">
        <v>132</v>
      </c>
      <c r="AU112" s="177" t="s">
        <v>82</v>
      </c>
      <c r="AY112" s="20" t="s">
        <v>129</v>
      </c>
      <c r="BE112" s="178">
        <f>IF(N112="základní",J112,0)</f>
        <v>0</v>
      </c>
      <c r="BF112" s="178">
        <f>IF(N112="snížená",J112,0)</f>
        <v>0</v>
      </c>
      <c r="BG112" s="178">
        <f>IF(N112="zákl. přenesená",J112,0)</f>
        <v>0</v>
      </c>
      <c r="BH112" s="178">
        <f>IF(N112="sníž. přenesená",J112,0)</f>
        <v>0</v>
      </c>
      <c r="BI112" s="178">
        <f>IF(N112="nulová",J112,0)</f>
        <v>0</v>
      </c>
      <c r="BJ112" s="20" t="s">
        <v>79</v>
      </c>
      <c r="BK112" s="178">
        <f>ROUND(I112*H112,2)</f>
        <v>0</v>
      </c>
      <c r="BL112" s="20" t="s">
        <v>85</v>
      </c>
      <c r="BM112" s="177" t="s">
        <v>1104</v>
      </c>
    </row>
    <row r="113" s="2" customFormat="1" ht="24.15" customHeight="1">
      <c r="A113" s="39"/>
      <c r="B113" s="165"/>
      <c r="C113" s="166" t="s">
        <v>150</v>
      </c>
      <c r="D113" s="166" t="s">
        <v>132</v>
      </c>
      <c r="E113" s="167" t="s">
        <v>220</v>
      </c>
      <c r="F113" s="168" t="s">
        <v>221</v>
      </c>
      <c r="G113" s="169" t="s">
        <v>217</v>
      </c>
      <c r="H113" s="170">
        <v>16</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85</v>
      </c>
      <c r="AT113" s="177" t="s">
        <v>132</v>
      </c>
      <c r="AU113" s="177" t="s">
        <v>82</v>
      </c>
      <c r="AY113" s="20" t="s">
        <v>129</v>
      </c>
      <c r="BE113" s="178">
        <f>IF(N113="základní",J113,0)</f>
        <v>0</v>
      </c>
      <c r="BF113" s="178">
        <f>IF(N113="snížená",J113,0)</f>
        <v>0</v>
      </c>
      <c r="BG113" s="178">
        <f>IF(N113="zákl. přenesená",J113,0)</f>
        <v>0</v>
      </c>
      <c r="BH113" s="178">
        <f>IF(N113="sníž. přenesená",J113,0)</f>
        <v>0</v>
      </c>
      <c r="BI113" s="178">
        <f>IF(N113="nulová",J113,0)</f>
        <v>0</v>
      </c>
      <c r="BJ113" s="20" t="s">
        <v>79</v>
      </c>
      <c r="BK113" s="178">
        <f>ROUND(I113*H113,2)</f>
        <v>0</v>
      </c>
      <c r="BL113" s="20" t="s">
        <v>85</v>
      </c>
      <c r="BM113" s="177" t="s">
        <v>1105</v>
      </c>
    </row>
    <row r="114" s="2" customFormat="1" ht="24.15" customHeight="1">
      <c r="A114" s="39"/>
      <c r="B114" s="165"/>
      <c r="C114" s="166" t="s">
        <v>177</v>
      </c>
      <c r="D114" s="166" t="s">
        <v>132</v>
      </c>
      <c r="E114" s="167" t="s">
        <v>224</v>
      </c>
      <c r="F114" s="168" t="s">
        <v>225</v>
      </c>
      <c r="G114" s="169" t="s">
        <v>217</v>
      </c>
      <c r="H114" s="170">
        <v>10</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85</v>
      </c>
      <c r="AT114" s="177" t="s">
        <v>132</v>
      </c>
      <c r="AU114" s="177" t="s">
        <v>82</v>
      </c>
      <c r="AY114" s="20" t="s">
        <v>129</v>
      </c>
      <c r="BE114" s="178">
        <f>IF(N114="základní",J114,0)</f>
        <v>0</v>
      </c>
      <c r="BF114" s="178">
        <f>IF(N114="snížená",J114,0)</f>
        <v>0</v>
      </c>
      <c r="BG114" s="178">
        <f>IF(N114="zákl. přenesená",J114,0)</f>
        <v>0</v>
      </c>
      <c r="BH114" s="178">
        <f>IF(N114="sníž. přenesená",J114,0)</f>
        <v>0</v>
      </c>
      <c r="BI114" s="178">
        <f>IF(N114="nulová",J114,0)</f>
        <v>0</v>
      </c>
      <c r="BJ114" s="20" t="s">
        <v>79</v>
      </c>
      <c r="BK114" s="178">
        <f>ROUND(I114*H114,2)</f>
        <v>0</v>
      </c>
      <c r="BL114" s="20" t="s">
        <v>85</v>
      </c>
      <c r="BM114" s="177" t="s">
        <v>1106</v>
      </c>
    </row>
    <row r="115" s="2" customFormat="1" ht="16.5" customHeight="1">
      <c r="A115" s="39"/>
      <c r="B115" s="165"/>
      <c r="C115" s="166" t="s">
        <v>187</v>
      </c>
      <c r="D115" s="166" t="s">
        <v>132</v>
      </c>
      <c r="E115" s="167" t="s">
        <v>228</v>
      </c>
      <c r="F115" s="168" t="s">
        <v>229</v>
      </c>
      <c r="G115" s="169" t="s">
        <v>217</v>
      </c>
      <c r="H115" s="170">
        <v>4</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85</v>
      </c>
      <c r="AT115" s="177" t="s">
        <v>132</v>
      </c>
      <c r="AU115" s="177" t="s">
        <v>82</v>
      </c>
      <c r="AY115" s="20" t="s">
        <v>129</v>
      </c>
      <c r="BE115" s="178">
        <f>IF(N115="základní",J115,0)</f>
        <v>0</v>
      </c>
      <c r="BF115" s="178">
        <f>IF(N115="snížená",J115,0)</f>
        <v>0</v>
      </c>
      <c r="BG115" s="178">
        <f>IF(N115="zákl. přenesená",J115,0)</f>
        <v>0</v>
      </c>
      <c r="BH115" s="178">
        <f>IF(N115="sníž. přenesená",J115,0)</f>
        <v>0</v>
      </c>
      <c r="BI115" s="178">
        <f>IF(N115="nulová",J115,0)</f>
        <v>0</v>
      </c>
      <c r="BJ115" s="20" t="s">
        <v>79</v>
      </c>
      <c r="BK115" s="178">
        <f>ROUND(I115*H115,2)</f>
        <v>0</v>
      </c>
      <c r="BL115" s="20" t="s">
        <v>85</v>
      </c>
      <c r="BM115" s="177" t="s">
        <v>1107</v>
      </c>
    </row>
    <row r="116" s="2" customFormat="1" ht="16.5" customHeight="1">
      <c r="A116" s="39"/>
      <c r="B116" s="165"/>
      <c r="C116" s="166" t="s">
        <v>193</v>
      </c>
      <c r="D116" s="166" t="s">
        <v>132</v>
      </c>
      <c r="E116" s="167" t="s">
        <v>1108</v>
      </c>
      <c r="F116" s="168" t="s">
        <v>1109</v>
      </c>
      <c r="G116" s="169" t="s">
        <v>217</v>
      </c>
      <c r="H116" s="170">
        <v>2</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85</v>
      </c>
      <c r="AT116" s="177" t="s">
        <v>132</v>
      </c>
      <c r="AU116" s="177" t="s">
        <v>82</v>
      </c>
      <c r="AY116" s="20" t="s">
        <v>129</v>
      </c>
      <c r="BE116" s="178">
        <f>IF(N116="základní",J116,0)</f>
        <v>0</v>
      </c>
      <c r="BF116" s="178">
        <f>IF(N116="snížená",J116,0)</f>
        <v>0</v>
      </c>
      <c r="BG116" s="178">
        <f>IF(N116="zákl. přenesená",J116,0)</f>
        <v>0</v>
      </c>
      <c r="BH116" s="178">
        <f>IF(N116="sníž. přenesená",J116,0)</f>
        <v>0</v>
      </c>
      <c r="BI116" s="178">
        <f>IF(N116="nulová",J116,0)</f>
        <v>0</v>
      </c>
      <c r="BJ116" s="20" t="s">
        <v>79</v>
      </c>
      <c r="BK116" s="178">
        <f>ROUND(I116*H116,2)</f>
        <v>0</v>
      </c>
      <c r="BL116" s="20" t="s">
        <v>85</v>
      </c>
      <c r="BM116" s="177" t="s">
        <v>1110</v>
      </c>
    </row>
    <row r="117" s="2" customFormat="1" ht="24.15" customHeight="1">
      <c r="A117" s="39"/>
      <c r="B117" s="165"/>
      <c r="C117" s="166" t="s">
        <v>9</v>
      </c>
      <c r="D117" s="166" t="s">
        <v>132</v>
      </c>
      <c r="E117" s="167" t="s">
        <v>232</v>
      </c>
      <c r="F117" s="168" t="s">
        <v>233</v>
      </c>
      <c r="G117" s="169" t="s">
        <v>217</v>
      </c>
      <c r="H117" s="170">
        <v>4</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85</v>
      </c>
      <c r="AT117" s="177" t="s">
        <v>132</v>
      </c>
      <c r="AU117" s="177" t="s">
        <v>82</v>
      </c>
      <c r="AY117" s="20" t="s">
        <v>129</v>
      </c>
      <c r="BE117" s="178">
        <f>IF(N117="základní",J117,0)</f>
        <v>0</v>
      </c>
      <c r="BF117" s="178">
        <f>IF(N117="snížená",J117,0)</f>
        <v>0</v>
      </c>
      <c r="BG117" s="178">
        <f>IF(N117="zákl. přenesená",J117,0)</f>
        <v>0</v>
      </c>
      <c r="BH117" s="178">
        <f>IF(N117="sníž. přenesená",J117,0)</f>
        <v>0</v>
      </c>
      <c r="BI117" s="178">
        <f>IF(N117="nulová",J117,0)</f>
        <v>0</v>
      </c>
      <c r="BJ117" s="20" t="s">
        <v>79</v>
      </c>
      <c r="BK117" s="178">
        <f>ROUND(I117*H117,2)</f>
        <v>0</v>
      </c>
      <c r="BL117" s="20" t="s">
        <v>85</v>
      </c>
      <c r="BM117" s="177" t="s">
        <v>1111</v>
      </c>
    </row>
    <row r="118" s="2" customFormat="1" ht="24.15" customHeight="1">
      <c r="A118" s="39"/>
      <c r="B118" s="165"/>
      <c r="C118" s="166" t="s">
        <v>202</v>
      </c>
      <c r="D118" s="166" t="s">
        <v>132</v>
      </c>
      <c r="E118" s="167" t="s">
        <v>236</v>
      </c>
      <c r="F118" s="168" t="s">
        <v>237</v>
      </c>
      <c r="G118" s="169" t="s">
        <v>217</v>
      </c>
      <c r="H118" s="170">
        <v>20</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85</v>
      </c>
      <c r="AT118" s="177" t="s">
        <v>132</v>
      </c>
      <c r="AU118" s="177" t="s">
        <v>82</v>
      </c>
      <c r="AY118" s="20" t="s">
        <v>129</v>
      </c>
      <c r="BE118" s="178">
        <f>IF(N118="základní",J118,0)</f>
        <v>0</v>
      </c>
      <c r="BF118" s="178">
        <f>IF(N118="snížená",J118,0)</f>
        <v>0</v>
      </c>
      <c r="BG118" s="178">
        <f>IF(N118="zákl. přenesená",J118,0)</f>
        <v>0</v>
      </c>
      <c r="BH118" s="178">
        <f>IF(N118="sníž. přenesená",J118,0)</f>
        <v>0</v>
      </c>
      <c r="BI118" s="178">
        <f>IF(N118="nulová",J118,0)</f>
        <v>0</v>
      </c>
      <c r="BJ118" s="20" t="s">
        <v>79</v>
      </c>
      <c r="BK118" s="178">
        <f>ROUND(I118*H118,2)</f>
        <v>0</v>
      </c>
      <c r="BL118" s="20" t="s">
        <v>85</v>
      </c>
      <c r="BM118" s="177" t="s">
        <v>1112</v>
      </c>
    </row>
    <row r="119" s="12" customFormat="1" ht="22.8" customHeight="1">
      <c r="A119" s="12"/>
      <c r="B119" s="152"/>
      <c r="C119" s="12"/>
      <c r="D119" s="153" t="s">
        <v>70</v>
      </c>
      <c r="E119" s="163" t="s">
        <v>250</v>
      </c>
      <c r="F119" s="163" t="s">
        <v>251</v>
      </c>
      <c r="G119" s="12"/>
      <c r="H119" s="12"/>
      <c r="I119" s="155"/>
      <c r="J119" s="164">
        <f>BK119</f>
        <v>0</v>
      </c>
      <c r="K119" s="12"/>
      <c r="L119" s="152"/>
      <c r="M119" s="157"/>
      <c r="N119" s="158"/>
      <c r="O119" s="158"/>
      <c r="P119" s="159">
        <f>SUM(P120:P132)</f>
        <v>0</v>
      </c>
      <c r="Q119" s="158"/>
      <c r="R119" s="159">
        <f>SUM(R120:R132)</f>
        <v>0</v>
      </c>
      <c r="S119" s="158"/>
      <c r="T119" s="160">
        <f>SUM(T120:T132)</f>
        <v>0</v>
      </c>
      <c r="U119" s="12"/>
      <c r="V119" s="12"/>
      <c r="W119" s="12"/>
      <c r="X119" s="12"/>
      <c r="Y119" s="12"/>
      <c r="Z119" s="12"/>
      <c r="AA119" s="12"/>
      <c r="AB119" s="12"/>
      <c r="AC119" s="12"/>
      <c r="AD119" s="12"/>
      <c r="AE119" s="12"/>
      <c r="AR119" s="153" t="s">
        <v>15</v>
      </c>
      <c r="AT119" s="161" t="s">
        <v>70</v>
      </c>
      <c r="AU119" s="161" t="s">
        <v>15</v>
      </c>
      <c r="AY119" s="153" t="s">
        <v>129</v>
      </c>
      <c r="BK119" s="162">
        <f>SUM(BK120:BK132)</f>
        <v>0</v>
      </c>
    </row>
    <row r="120" s="2" customFormat="1" ht="37.8" customHeight="1">
      <c r="A120" s="39"/>
      <c r="B120" s="165"/>
      <c r="C120" s="166" t="s">
        <v>207</v>
      </c>
      <c r="D120" s="166" t="s">
        <v>132</v>
      </c>
      <c r="E120" s="167" t="s">
        <v>253</v>
      </c>
      <c r="F120" s="168" t="s">
        <v>254</v>
      </c>
      <c r="G120" s="169" t="s">
        <v>255</v>
      </c>
      <c r="H120" s="170">
        <v>34.942999999999998</v>
      </c>
      <c r="I120" s="171"/>
      <c r="J120" s="172">
        <f>ROUND(I120*H120,2)</f>
        <v>0</v>
      </c>
      <c r="K120" s="168" t="s">
        <v>136</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85</v>
      </c>
      <c r="AT120" s="177" t="s">
        <v>132</v>
      </c>
      <c r="AU120" s="177" t="s">
        <v>79</v>
      </c>
      <c r="AY120" s="20" t="s">
        <v>129</v>
      </c>
      <c r="BE120" s="178">
        <f>IF(N120="základní",J120,0)</f>
        <v>0</v>
      </c>
      <c r="BF120" s="178">
        <f>IF(N120="snížená",J120,0)</f>
        <v>0</v>
      </c>
      <c r="BG120" s="178">
        <f>IF(N120="zákl. přenesená",J120,0)</f>
        <v>0</v>
      </c>
      <c r="BH120" s="178">
        <f>IF(N120="sníž. přenesená",J120,0)</f>
        <v>0</v>
      </c>
      <c r="BI120" s="178">
        <f>IF(N120="nulová",J120,0)</f>
        <v>0</v>
      </c>
      <c r="BJ120" s="20" t="s">
        <v>79</v>
      </c>
      <c r="BK120" s="178">
        <f>ROUND(I120*H120,2)</f>
        <v>0</v>
      </c>
      <c r="BL120" s="20" t="s">
        <v>85</v>
      </c>
      <c r="BM120" s="177" t="s">
        <v>1113</v>
      </c>
    </row>
    <row r="121" s="2" customFormat="1">
      <c r="A121" s="39"/>
      <c r="B121" s="40"/>
      <c r="C121" s="39"/>
      <c r="D121" s="179" t="s">
        <v>138</v>
      </c>
      <c r="E121" s="39"/>
      <c r="F121" s="180" t="s">
        <v>257</v>
      </c>
      <c r="G121" s="39"/>
      <c r="H121" s="39"/>
      <c r="I121" s="181"/>
      <c r="J121" s="39"/>
      <c r="K121" s="39"/>
      <c r="L121" s="40"/>
      <c r="M121" s="182"/>
      <c r="N121" s="183"/>
      <c r="O121" s="73"/>
      <c r="P121" s="73"/>
      <c r="Q121" s="73"/>
      <c r="R121" s="73"/>
      <c r="S121" s="73"/>
      <c r="T121" s="74"/>
      <c r="U121" s="39"/>
      <c r="V121" s="39"/>
      <c r="W121" s="39"/>
      <c r="X121" s="39"/>
      <c r="Y121" s="39"/>
      <c r="Z121" s="39"/>
      <c r="AA121" s="39"/>
      <c r="AB121" s="39"/>
      <c r="AC121" s="39"/>
      <c r="AD121" s="39"/>
      <c r="AE121" s="39"/>
      <c r="AT121" s="20" t="s">
        <v>138</v>
      </c>
      <c r="AU121" s="20" t="s">
        <v>79</v>
      </c>
    </row>
    <row r="122" s="2" customFormat="1" ht="33" customHeight="1">
      <c r="A122" s="39"/>
      <c r="B122" s="165"/>
      <c r="C122" s="166" t="s">
        <v>214</v>
      </c>
      <c r="D122" s="166" t="s">
        <v>132</v>
      </c>
      <c r="E122" s="167" t="s">
        <v>259</v>
      </c>
      <c r="F122" s="168" t="s">
        <v>260</v>
      </c>
      <c r="G122" s="169" t="s">
        <v>255</v>
      </c>
      <c r="H122" s="170">
        <v>34.942999999999998</v>
      </c>
      <c r="I122" s="171"/>
      <c r="J122" s="172">
        <f>ROUND(I122*H122,2)</f>
        <v>0</v>
      </c>
      <c r="K122" s="168" t="s">
        <v>136</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85</v>
      </c>
      <c r="AT122" s="177" t="s">
        <v>132</v>
      </c>
      <c r="AU122" s="177" t="s">
        <v>79</v>
      </c>
      <c r="AY122" s="20" t="s">
        <v>129</v>
      </c>
      <c r="BE122" s="178">
        <f>IF(N122="základní",J122,0)</f>
        <v>0</v>
      </c>
      <c r="BF122" s="178">
        <f>IF(N122="snížená",J122,0)</f>
        <v>0</v>
      </c>
      <c r="BG122" s="178">
        <f>IF(N122="zákl. přenesená",J122,0)</f>
        <v>0</v>
      </c>
      <c r="BH122" s="178">
        <f>IF(N122="sníž. přenesená",J122,0)</f>
        <v>0</v>
      </c>
      <c r="BI122" s="178">
        <f>IF(N122="nulová",J122,0)</f>
        <v>0</v>
      </c>
      <c r="BJ122" s="20" t="s">
        <v>79</v>
      </c>
      <c r="BK122" s="178">
        <f>ROUND(I122*H122,2)</f>
        <v>0</v>
      </c>
      <c r="BL122" s="20" t="s">
        <v>85</v>
      </c>
      <c r="BM122" s="177" t="s">
        <v>1114</v>
      </c>
    </row>
    <row r="123" s="2" customFormat="1">
      <c r="A123" s="39"/>
      <c r="B123" s="40"/>
      <c r="C123" s="39"/>
      <c r="D123" s="179" t="s">
        <v>138</v>
      </c>
      <c r="E123" s="39"/>
      <c r="F123" s="180" t="s">
        <v>262</v>
      </c>
      <c r="G123" s="39"/>
      <c r="H123" s="39"/>
      <c r="I123" s="181"/>
      <c r="J123" s="39"/>
      <c r="K123" s="39"/>
      <c r="L123" s="40"/>
      <c r="M123" s="182"/>
      <c r="N123" s="183"/>
      <c r="O123" s="73"/>
      <c r="P123" s="73"/>
      <c r="Q123" s="73"/>
      <c r="R123" s="73"/>
      <c r="S123" s="73"/>
      <c r="T123" s="74"/>
      <c r="U123" s="39"/>
      <c r="V123" s="39"/>
      <c r="W123" s="39"/>
      <c r="X123" s="39"/>
      <c r="Y123" s="39"/>
      <c r="Z123" s="39"/>
      <c r="AA123" s="39"/>
      <c r="AB123" s="39"/>
      <c r="AC123" s="39"/>
      <c r="AD123" s="39"/>
      <c r="AE123" s="39"/>
      <c r="AT123" s="20" t="s">
        <v>138</v>
      </c>
      <c r="AU123" s="20" t="s">
        <v>79</v>
      </c>
    </row>
    <row r="124" s="2" customFormat="1" ht="44.25" customHeight="1">
      <c r="A124" s="39"/>
      <c r="B124" s="165"/>
      <c r="C124" s="166" t="s">
        <v>219</v>
      </c>
      <c r="D124" s="166" t="s">
        <v>132</v>
      </c>
      <c r="E124" s="167" t="s">
        <v>264</v>
      </c>
      <c r="F124" s="168" t="s">
        <v>265</v>
      </c>
      <c r="G124" s="169" t="s">
        <v>255</v>
      </c>
      <c r="H124" s="170">
        <v>524.14499999999998</v>
      </c>
      <c r="I124" s="171"/>
      <c r="J124" s="172">
        <f>ROUND(I124*H124,2)</f>
        <v>0</v>
      </c>
      <c r="K124" s="168" t="s">
        <v>136</v>
      </c>
      <c r="L124" s="40"/>
      <c r="M124" s="173" t="s">
        <v>3</v>
      </c>
      <c r="N124" s="174" t="s">
        <v>43</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85</v>
      </c>
      <c r="AT124" s="177" t="s">
        <v>132</v>
      </c>
      <c r="AU124" s="177" t="s">
        <v>79</v>
      </c>
      <c r="AY124" s="20" t="s">
        <v>129</v>
      </c>
      <c r="BE124" s="178">
        <f>IF(N124="základní",J124,0)</f>
        <v>0</v>
      </c>
      <c r="BF124" s="178">
        <f>IF(N124="snížená",J124,0)</f>
        <v>0</v>
      </c>
      <c r="BG124" s="178">
        <f>IF(N124="zákl. přenesená",J124,0)</f>
        <v>0</v>
      </c>
      <c r="BH124" s="178">
        <f>IF(N124="sníž. přenesená",J124,0)</f>
        <v>0</v>
      </c>
      <c r="BI124" s="178">
        <f>IF(N124="nulová",J124,0)</f>
        <v>0</v>
      </c>
      <c r="BJ124" s="20" t="s">
        <v>79</v>
      </c>
      <c r="BK124" s="178">
        <f>ROUND(I124*H124,2)</f>
        <v>0</v>
      </c>
      <c r="BL124" s="20" t="s">
        <v>85</v>
      </c>
      <c r="BM124" s="177" t="s">
        <v>1115</v>
      </c>
    </row>
    <row r="125" s="2" customFormat="1">
      <c r="A125" s="39"/>
      <c r="B125" s="40"/>
      <c r="C125" s="39"/>
      <c r="D125" s="179" t="s">
        <v>138</v>
      </c>
      <c r="E125" s="39"/>
      <c r="F125" s="180" t="s">
        <v>267</v>
      </c>
      <c r="G125" s="39"/>
      <c r="H125" s="39"/>
      <c r="I125" s="181"/>
      <c r="J125" s="39"/>
      <c r="K125" s="39"/>
      <c r="L125" s="40"/>
      <c r="M125" s="182"/>
      <c r="N125" s="183"/>
      <c r="O125" s="73"/>
      <c r="P125" s="73"/>
      <c r="Q125" s="73"/>
      <c r="R125" s="73"/>
      <c r="S125" s="73"/>
      <c r="T125" s="74"/>
      <c r="U125" s="39"/>
      <c r="V125" s="39"/>
      <c r="W125" s="39"/>
      <c r="X125" s="39"/>
      <c r="Y125" s="39"/>
      <c r="Z125" s="39"/>
      <c r="AA125" s="39"/>
      <c r="AB125" s="39"/>
      <c r="AC125" s="39"/>
      <c r="AD125" s="39"/>
      <c r="AE125" s="39"/>
      <c r="AT125" s="20" t="s">
        <v>138</v>
      </c>
      <c r="AU125" s="20" t="s">
        <v>79</v>
      </c>
    </row>
    <row r="126" s="14" customFormat="1">
      <c r="A126" s="14"/>
      <c r="B126" s="192"/>
      <c r="C126" s="14"/>
      <c r="D126" s="185" t="s">
        <v>144</v>
      </c>
      <c r="E126" s="14"/>
      <c r="F126" s="194" t="s">
        <v>1116</v>
      </c>
      <c r="G126" s="14"/>
      <c r="H126" s="195">
        <v>524.14499999999998</v>
      </c>
      <c r="I126" s="196"/>
      <c r="J126" s="14"/>
      <c r="K126" s="14"/>
      <c r="L126" s="192"/>
      <c r="M126" s="197"/>
      <c r="N126" s="198"/>
      <c r="O126" s="198"/>
      <c r="P126" s="198"/>
      <c r="Q126" s="198"/>
      <c r="R126" s="198"/>
      <c r="S126" s="198"/>
      <c r="T126" s="199"/>
      <c r="U126" s="14"/>
      <c r="V126" s="14"/>
      <c r="W126" s="14"/>
      <c r="X126" s="14"/>
      <c r="Y126" s="14"/>
      <c r="Z126" s="14"/>
      <c r="AA126" s="14"/>
      <c r="AB126" s="14"/>
      <c r="AC126" s="14"/>
      <c r="AD126" s="14"/>
      <c r="AE126" s="14"/>
      <c r="AT126" s="193" t="s">
        <v>144</v>
      </c>
      <c r="AU126" s="193" t="s">
        <v>79</v>
      </c>
      <c r="AV126" s="14" t="s">
        <v>79</v>
      </c>
      <c r="AW126" s="14" t="s">
        <v>4</v>
      </c>
      <c r="AX126" s="14" t="s">
        <v>15</v>
      </c>
      <c r="AY126" s="193" t="s">
        <v>129</v>
      </c>
    </row>
    <row r="127" s="2" customFormat="1" ht="37.8" customHeight="1">
      <c r="A127" s="39"/>
      <c r="B127" s="165"/>
      <c r="C127" s="166" t="s">
        <v>223</v>
      </c>
      <c r="D127" s="166" t="s">
        <v>132</v>
      </c>
      <c r="E127" s="167" t="s">
        <v>275</v>
      </c>
      <c r="F127" s="168" t="s">
        <v>276</v>
      </c>
      <c r="G127" s="169" t="s">
        <v>255</v>
      </c>
      <c r="H127" s="170">
        <v>4.5140000000000002</v>
      </c>
      <c r="I127" s="171"/>
      <c r="J127" s="172">
        <f>ROUND(I127*H127,2)</f>
        <v>0</v>
      </c>
      <c r="K127" s="168" t="s">
        <v>136</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85</v>
      </c>
      <c r="AT127" s="177" t="s">
        <v>132</v>
      </c>
      <c r="AU127" s="177" t="s">
        <v>79</v>
      </c>
      <c r="AY127" s="20" t="s">
        <v>129</v>
      </c>
      <c r="BE127" s="178">
        <f>IF(N127="základní",J127,0)</f>
        <v>0</v>
      </c>
      <c r="BF127" s="178">
        <f>IF(N127="snížená",J127,0)</f>
        <v>0</v>
      </c>
      <c r="BG127" s="178">
        <f>IF(N127="zákl. přenesená",J127,0)</f>
        <v>0</v>
      </c>
      <c r="BH127" s="178">
        <f>IF(N127="sníž. přenesená",J127,0)</f>
        <v>0</v>
      </c>
      <c r="BI127" s="178">
        <f>IF(N127="nulová",J127,0)</f>
        <v>0</v>
      </c>
      <c r="BJ127" s="20" t="s">
        <v>79</v>
      </c>
      <c r="BK127" s="178">
        <f>ROUND(I127*H127,2)</f>
        <v>0</v>
      </c>
      <c r="BL127" s="20" t="s">
        <v>85</v>
      </c>
      <c r="BM127" s="177" t="s">
        <v>1117</v>
      </c>
    </row>
    <row r="128" s="2" customFormat="1">
      <c r="A128" s="39"/>
      <c r="B128" s="40"/>
      <c r="C128" s="39"/>
      <c r="D128" s="179" t="s">
        <v>138</v>
      </c>
      <c r="E128" s="39"/>
      <c r="F128" s="180" t="s">
        <v>278</v>
      </c>
      <c r="G128" s="39"/>
      <c r="H128" s="39"/>
      <c r="I128" s="181"/>
      <c r="J128" s="39"/>
      <c r="K128" s="39"/>
      <c r="L128" s="40"/>
      <c r="M128" s="182"/>
      <c r="N128" s="183"/>
      <c r="O128" s="73"/>
      <c r="P128" s="73"/>
      <c r="Q128" s="73"/>
      <c r="R128" s="73"/>
      <c r="S128" s="73"/>
      <c r="T128" s="74"/>
      <c r="U128" s="39"/>
      <c r="V128" s="39"/>
      <c r="W128" s="39"/>
      <c r="X128" s="39"/>
      <c r="Y128" s="39"/>
      <c r="Z128" s="39"/>
      <c r="AA128" s="39"/>
      <c r="AB128" s="39"/>
      <c r="AC128" s="39"/>
      <c r="AD128" s="39"/>
      <c r="AE128" s="39"/>
      <c r="AT128" s="20" t="s">
        <v>138</v>
      </c>
      <c r="AU128" s="20" t="s">
        <v>79</v>
      </c>
    </row>
    <row r="129" s="2" customFormat="1" ht="44.25" customHeight="1">
      <c r="A129" s="39"/>
      <c r="B129" s="165"/>
      <c r="C129" s="166" t="s">
        <v>227</v>
      </c>
      <c r="D129" s="166" t="s">
        <v>132</v>
      </c>
      <c r="E129" s="167" t="s">
        <v>280</v>
      </c>
      <c r="F129" s="168" t="s">
        <v>281</v>
      </c>
      <c r="G129" s="169" t="s">
        <v>255</v>
      </c>
      <c r="H129" s="170">
        <v>3.0470000000000002</v>
      </c>
      <c r="I129" s="171"/>
      <c r="J129" s="172">
        <f>ROUND(I129*H129,2)</f>
        <v>0</v>
      </c>
      <c r="K129" s="168" t="s">
        <v>136</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85</v>
      </c>
      <c r="AT129" s="177" t="s">
        <v>132</v>
      </c>
      <c r="AU129" s="177" t="s">
        <v>79</v>
      </c>
      <c r="AY129" s="20" t="s">
        <v>129</v>
      </c>
      <c r="BE129" s="178">
        <f>IF(N129="základní",J129,0)</f>
        <v>0</v>
      </c>
      <c r="BF129" s="178">
        <f>IF(N129="snížená",J129,0)</f>
        <v>0</v>
      </c>
      <c r="BG129" s="178">
        <f>IF(N129="zákl. přenesená",J129,0)</f>
        <v>0</v>
      </c>
      <c r="BH129" s="178">
        <f>IF(N129="sníž. přenesená",J129,0)</f>
        <v>0</v>
      </c>
      <c r="BI129" s="178">
        <f>IF(N129="nulová",J129,0)</f>
        <v>0</v>
      </c>
      <c r="BJ129" s="20" t="s">
        <v>79</v>
      </c>
      <c r="BK129" s="178">
        <f>ROUND(I129*H129,2)</f>
        <v>0</v>
      </c>
      <c r="BL129" s="20" t="s">
        <v>85</v>
      </c>
      <c r="BM129" s="177" t="s">
        <v>1118</v>
      </c>
    </row>
    <row r="130" s="2" customFormat="1">
      <c r="A130" s="39"/>
      <c r="B130" s="40"/>
      <c r="C130" s="39"/>
      <c r="D130" s="179" t="s">
        <v>138</v>
      </c>
      <c r="E130" s="39"/>
      <c r="F130" s="180" t="s">
        <v>283</v>
      </c>
      <c r="G130" s="39"/>
      <c r="H130" s="39"/>
      <c r="I130" s="181"/>
      <c r="J130" s="39"/>
      <c r="K130" s="39"/>
      <c r="L130" s="40"/>
      <c r="M130" s="182"/>
      <c r="N130" s="183"/>
      <c r="O130" s="73"/>
      <c r="P130" s="73"/>
      <c r="Q130" s="73"/>
      <c r="R130" s="73"/>
      <c r="S130" s="73"/>
      <c r="T130" s="74"/>
      <c r="U130" s="39"/>
      <c r="V130" s="39"/>
      <c r="W130" s="39"/>
      <c r="X130" s="39"/>
      <c r="Y130" s="39"/>
      <c r="Z130" s="39"/>
      <c r="AA130" s="39"/>
      <c r="AB130" s="39"/>
      <c r="AC130" s="39"/>
      <c r="AD130" s="39"/>
      <c r="AE130" s="39"/>
      <c r="AT130" s="20" t="s">
        <v>138</v>
      </c>
      <c r="AU130" s="20" t="s">
        <v>79</v>
      </c>
    </row>
    <row r="131" s="2" customFormat="1" ht="44.25" customHeight="1">
      <c r="A131" s="39"/>
      <c r="B131" s="165"/>
      <c r="C131" s="166" t="s">
        <v>231</v>
      </c>
      <c r="D131" s="166" t="s">
        <v>132</v>
      </c>
      <c r="E131" s="167" t="s">
        <v>285</v>
      </c>
      <c r="F131" s="168" t="s">
        <v>286</v>
      </c>
      <c r="G131" s="169" t="s">
        <v>255</v>
      </c>
      <c r="H131" s="170">
        <v>27.382999999999999</v>
      </c>
      <c r="I131" s="171"/>
      <c r="J131" s="172">
        <f>ROUND(I131*H131,2)</f>
        <v>0</v>
      </c>
      <c r="K131" s="168" t="s">
        <v>136</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85</v>
      </c>
      <c r="AT131" s="177" t="s">
        <v>132</v>
      </c>
      <c r="AU131" s="177" t="s">
        <v>79</v>
      </c>
      <c r="AY131" s="20" t="s">
        <v>129</v>
      </c>
      <c r="BE131" s="178">
        <f>IF(N131="základní",J131,0)</f>
        <v>0</v>
      </c>
      <c r="BF131" s="178">
        <f>IF(N131="snížená",J131,0)</f>
        <v>0</v>
      </c>
      <c r="BG131" s="178">
        <f>IF(N131="zákl. přenesená",J131,0)</f>
        <v>0</v>
      </c>
      <c r="BH131" s="178">
        <f>IF(N131="sníž. přenesená",J131,0)</f>
        <v>0</v>
      </c>
      <c r="BI131" s="178">
        <f>IF(N131="nulová",J131,0)</f>
        <v>0</v>
      </c>
      <c r="BJ131" s="20" t="s">
        <v>79</v>
      </c>
      <c r="BK131" s="178">
        <f>ROUND(I131*H131,2)</f>
        <v>0</v>
      </c>
      <c r="BL131" s="20" t="s">
        <v>85</v>
      </c>
      <c r="BM131" s="177" t="s">
        <v>1119</v>
      </c>
    </row>
    <row r="132" s="2" customFormat="1">
      <c r="A132" s="39"/>
      <c r="B132" s="40"/>
      <c r="C132" s="39"/>
      <c r="D132" s="179" t="s">
        <v>138</v>
      </c>
      <c r="E132" s="39"/>
      <c r="F132" s="180" t="s">
        <v>288</v>
      </c>
      <c r="G132" s="39"/>
      <c r="H132" s="39"/>
      <c r="I132" s="181"/>
      <c r="J132" s="39"/>
      <c r="K132" s="39"/>
      <c r="L132" s="40"/>
      <c r="M132" s="182"/>
      <c r="N132" s="183"/>
      <c r="O132" s="73"/>
      <c r="P132" s="73"/>
      <c r="Q132" s="73"/>
      <c r="R132" s="73"/>
      <c r="S132" s="73"/>
      <c r="T132" s="74"/>
      <c r="U132" s="39"/>
      <c r="V132" s="39"/>
      <c r="W132" s="39"/>
      <c r="X132" s="39"/>
      <c r="Y132" s="39"/>
      <c r="Z132" s="39"/>
      <c r="AA132" s="39"/>
      <c r="AB132" s="39"/>
      <c r="AC132" s="39"/>
      <c r="AD132" s="39"/>
      <c r="AE132" s="39"/>
      <c r="AT132" s="20" t="s">
        <v>138</v>
      </c>
      <c r="AU132" s="20" t="s">
        <v>79</v>
      </c>
    </row>
    <row r="133" s="12" customFormat="1" ht="25.92" customHeight="1">
      <c r="A133" s="12"/>
      <c r="B133" s="152"/>
      <c r="C133" s="12"/>
      <c r="D133" s="153" t="s">
        <v>70</v>
      </c>
      <c r="E133" s="154" t="s">
        <v>296</v>
      </c>
      <c r="F133" s="154" t="s">
        <v>297</v>
      </c>
      <c r="G133" s="12"/>
      <c r="H133" s="12"/>
      <c r="I133" s="155"/>
      <c r="J133" s="156">
        <f>BK133</f>
        <v>0</v>
      </c>
      <c r="K133" s="12"/>
      <c r="L133" s="152"/>
      <c r="M133" s="157"/>
      <c r="N133" s="158"/>
      <c r="O133" s="158"/>
      <c r="P133" s="159">
        <f>P134+P269+P334+P338+P375+P382</f>
        <v>0</v>
      </c>
      <c r="Q133" s="158"/>
      <c r="R133" s="159">
        <f>R134+R269+R334+R338+R375+R382</f>
        <v>9.9757299600000007</v>
      </c>
      <c r="S133" s="158"/>
      <c r="T133" s="160">
        <f>T134+T269+T334+T338+T375+T382</f>
        <v>34.943215999999993</v>
      </c>
      <c r="U133" s="12"/>
      <c r="V133" s="12"/>
      <c r="W133" s="12"/>
      <c r="X133" s="12"/>
      <c r="Y133" s="12"/>
      <c r="Z133" s="12"/>
      <c r="AA133" s="12"/>
      <c r="AB133" s="12"/>
      <c r="AC133" s="12"/>
      <c r="AD133" s="12"/>
      <c r="AE133" s="12"/>
      <c r="AR133" s="153" t="s">
        <v>79</v>
      </c>
      <c r="AT133" s="161" t="s">
        <v>70</v>
      </c>
      <c r="AU133" s="161" t="s">
        <v>71</v>
      </c>
      <c r="AY133" s="153" t="s">
        <v>129</v>
      </c>
      <c r="BK133" s="162">
        <f>BK134+BK269+BK334+BK338+BK375+BK382</f>
        <v>0</v>
      </c>
    </row>
    <row r="134" s="12" customFormat="1" ht="22.8" customHeight="1">
      <c r="A134" s="12"/>
      <c r="B134" s="152"/>
      <c r="C134" s="12"/>
      <c r="D134" s="153" t="s">
        <v>70</v>
      </c>
      <c r="E134" s="163" t="s">
        <v>298</v>
      </c>
      <c r="F134" s="163" t="s">
        <v>299</v>
      </c>
      <c r="G134" s="12"/>
      <c r="H134" s="12"/>
      <c r="I134" s="155"/>
      <c r="J134" s="164">
        <f>BK134</f>
        <v>0</v>
      </c>
      <c r="K134" s="12"/>
      <c r="L134" s="152"/>
      <c r="M134" s="157"/>
      <c r="N134" s="158"/>
      <c r="O134" s="158"/>
      <c r="P134" s="159">
        <f>SUM(P135:P268)</f>
        <v>0</v>
      </c>
      <c r="Q134" s="158"/>
      <c r="R134" s="159">
        <f>SUM(R135:R268)</f>
        <v>1.5602218399999999</v>
      </c>
      <c r="S134" s="158"/>
      <c r="T134" s="160">
        <f>SUM(T135:T268)</f>
        <v>3.0472160000000001</v>
      </c>
      <c r="U134" s="12"/>
      <c r="V134" s="12"/>
      <c r="W134" s="12"/>
      <c r="X134" s="12"/>
      <c r="Y134" s="12"/>
      <c r="Z134" s="12"/>
      <c r="AA134" s="12"/>
      <c r="AB134" s="12"/>
      <c r="AC134" s="12"/>
      <c r="AD134" s="12"/>
      <c r="AE134" s="12"/>
      <c r="AR134" s="153" t="s">
        <v>79</v>
      </c>
      <c r="AT134" s="161" t="s">
        <v>70</v>
      </c>
      <c r="AU134" s="161" t="s">
        <v>15</v>
      </c>
      <c r="AY134" s="153" t="s">
        <v>129</v>
      </c>
      <c r="BK134" s="162">
        <f>SUM(BK135:BK268)</f>
        <v>0</v>
      </c>
    </row>
    <row r="135" s="2" customFormat="1" ht="49.05" customHeight="1">
      <c r="A135" s="39"/>
      <c r="B135" s="165"/>
      <c r="C135" s="166" t="s">
        <v>235</v>
      </c>
      <c r="D135" s="166" t="s">
        <v>132</v>
      </c>
      <c r="E135" s="167" t="s">
        <v>301</v>
      </c>
      <c r="F135" s="168" t="s">
        <v>302</v>
      </c>
      <c r="G135" s="169" t="s">
        <v>135</v>
      </c>
      <c r="H135" s="170">
        <v>448.12</v>
      </c>
      <c r="I135" s="171"/>
      <c r="J135" s="172">
        <f>ROUND(I135*H135,2)</f>
        <v>0</v>
      </c>
      <c r="K135" s="168" t="s">
        <v>136</v>
      </c>
      <c r="L135" s="40"/>
      <c r="M135" s="173" t="s">
        <v>3</v>
      </c>
      <c r="N135" s="174" t="s">
        <v>43</v>
      </c>
      <c r="O135" s="73"/>
      <c r="P135" s="175">
        <f>O135*H135</f>
        <v>0</v>
      </c>
      <c r="Q135" s="175">
        <v>0</v>
      </c>
      <c r="R135" s="175">
        <f>Q135*H135</f>
        <v>0</v>
      </c>
      <c r="S135" s="175">
        <v>0.0035999999999999999</v>
      </c>
      <c r="T135" s="176">
        <f>S135*H135</f>
        <v>1.613232</v>
      </c>
      <c r="U135" s="39"/>
      <c r="V135" s="39"/>
      <c r="W135" s="39"/>
      <c r="X135" s="39"/>
      <c r="Y135" s="39"/>
      <c r="Z135" s="39"/>
      <c r="AA135" s="39"/>
      <c r="AB135" s="39"/>
      <c r="AC135" s="39"/>
      <c r="AD135" s="39"/>
      <c r="AE135" s="39"/>
      <c r="AR135" s="177" t="s">
        <v>219</v>
      </c>
      <c r="AT135" s="177" t="s">
        <v>132</v>
      </c>
      <c r="AU135" s="177" t="s">
        <v>79</v>
      </c>
      <c r="AY135" s="20" t="s">
        <v>129</v>
      </c>
      <c r="BE135" s="178">
        <f>IF(N135="základní",J135,0)</f>
        <v>0</v>
      </c>
      <c r="BF135" s="178">
        <f>IF(N135="snížená",J135,0)</f>
        <v>0</v>
      </c>
      <c r="BG135" s="178">
        <f>IF(N135="zákl. přenesená",J135,0)</f>
        <v>0</v>
      </c>
      <c r="BH135" s="178">
        <f>IF(N135="sníž. přenesená",J135,0)</f>
        <v>0</v>
      </c>
      <c r="BI135" s="178">
        <f>IF(N135="nulová",J135,0)</f>
        <v>0</v>
      </c>
      <c r="BJ135" s="20" t="s">
        <v>79</v>
      </c>
      <c r="BK135" s="178">
        <f>ROUND(I135*H135,2)</f>
        <v>0</v>
      </c>
      <c r="BL135" s="20" t="s">
        <v>219</v>
      </c>
      <c r="BM135" s="177" t="s">
        <v>1120</v>
      </c>
    </row>
    <row r="136" s="2" customFormat="1">
      <c r="A136" s="39"/>
      <c r="B136" s="40"/>
      <c r="C136" s="39"/>
      <c r="D136" s="179" t="s">
        <v>138</v>
      </c>
      <c r="E136" s="39"/>
      <c r="F136" s="180" t="s">
        <v>304</v>
      </c>
      <c r="G136" s="39"/>
      <c r="H136" s="39"/>
      <c r="I136" s="181"/>
      <c r="J136" s="39"/>
      <c r="K136" s="39"/>
      <c r="L136" s="40"/>
      <c r="M136" s="182"/>
      <c r="N136" s="183"/>
      <c r="O136" s="73"/>
      <c r="P136" s="73"/>
      <c r="Q136" s="73"/>
      <c r="R136" s="73"/>
      <c r="S136" s="73"/>
      <c r="T136" s="74"/>
      <c r="U136" s="39"/>
      <c r="V136" s="39"/>
      <c r="W136" s="39"/>
      <c r="X136" s="39"/>
      <c r="Y136" s="39"/>
      <c r="Z136" s="39"/>
      <c r="AA136" s="39"/>
      <c r="AB136" s="39"/>
      <c r="AC136" s="39"/>
      <c r="AD136" s="39"/>
      <c r="AE136" s="39"/>
      <c r="AT136" s="20" t="s">
        <v>138</v>
      </c>
      <c r="AU136" s="20" t="s">
        <v>79</v>
      </c>
    </row>
    <row r="137" s="13" customFormat="1">
      <c r="A137" s="13"/>
      <c r="B137" s="184"/>
      <c r="C137" s="13"/>
      <c r="D137" s="185" t="s">
        <v>144</v>
      </c>
      <c r="E137" s="186" t="s">
        <v>3</v>
      </c>
      <c r="F137" s="187" t="s">
        <v>1121</v>
      </c>
      <c r="G137" s="13"/>
      <c r="H137" s="186" t="s">
        <v>3</v>
      </c>
      <c r="I137" s="188"/>
      <c r="J137" s="13"/>
      <c r="K137" s="13"/>
      <c r="L137" s="184"/>
      <c r="M137" s="189"/>
      <c r="N137" s="190"/>
      <c r="O137" s="190"/>
      <c r="P137" s="190"/>
      <c r="Q137" s="190"/>
      <c r="R137" s="190"/>
      <c r="S137" s="190"/>
      <c r="T137" s="191"/>
      <c r="U137" s="13"/>
      <c r="V137" s="13"/>
      <c r="W137" s="13"/>
      <c r="X137" s="13"/>
      <c r="Y137" s="13"/>
      <c r="Z137" s="13"/>
      <c r="AA137" s="13"/>
      <c r="AB137" s="13"/>
      <c r="AC137" s="13"/>
      <c r="AD137" s="13"/>
      <c r="AE137" s="13"/>
      <c r="AT137" s="186" t="s">
        <v>144</v>
      </c>
      <c r="AU137" s="186" t="s">
        <v>79</v>
      </c>
      <c r="AV137" s="13" t="s">
        <v>15</v>
      </c>
      <c r="AW137" s="13" t="s">
        <v>33</v>
      </c>
      <c r="AX137" s="13" t="s">
        <v>71</v>
      </c>
      <c r="AY137" s="186" t="s">
        <v>129</v>
      </c>
    </row>
    <row r="138" s="13" customFormat="1">
      <c r="A138" s="13"/>
      <c r="B138" s="184"/>
      <c r="C138" s="13"/>
      <c r="D138" s="185" t="s">
        <v>144</v>
      </c>
      <c r="E138" s="186" t="s">
        <v>3</v>
      </c>
      <c r="F138" s="187" t="s">
        <v>1122</v>
      </c>
      <c r="G138" s="13"/>
      <c r="H138" s="186" t="s">
        <v>3</v>
      </c>
      <c r="I138" s="188"/>
      <c r="J138" s="13"/>
      <c r="K138" s="13"/>
      <c r="L138" s="184"/>
      <c r="M138" s="189"/>
      <c r="N138" s="190"/>
      <c r="O138" s="190"/>
      <c r="P138" s="190"/>
      <c r="Q138" s="190"/>
      <c r="R138" s="190"/>
      <c r="S138" s="190"/>
      <c r="T138" s="191"/>
      <c r="U138" s="13"/>
      <c r="V138" s="13"/>
      <c r="W138" s="13"/>
      <c r="X138" s="13"/>
      <c r="Y138" s="13"/>
      <c r="Z138" s="13"/>
      <c r="AA138" s="13"/>
      <c r="AB138" s="13"/>
      <c r="AC138" s="13"/>
      <c r="AD138" s="13"/>
      <c r="AE138" s="13"/>
      <c r="AT138" s="186" t="s">
        <v>144</v>
      </c>
      <c r="AU138" s="186" t="s">
        <v>79</v>
      </c>
      <c r="AV138" s="13" t="s">
        <v>15</v>
      </c>
      <c r="AW138" s="13" t="s">
        <v>33</v>
      </c>
      <c r="AX138" s="13" t="s">
        <v>71</v>
      </c>
      <c r="AY138" s="186" t="s">
        <v>129</v>
      </c>
    </row>
    <row r="139" s="14" customFormat="1">
      <c r="A139" s="14"/>
      <c r="B139" s="192"/>
      <c r="C139" s="14"/>
      <c r="D139" s="185" t="s">
        <v>144</v>
      </c>
      <c r="E139" s="193" t="s">
        <v>3</v>
      </c>
      <c r="F139" s="194" t="s">
        <v>1123</v>
      </c>
      <c r="G139" s="14"/>
      <c r="H139" s="195">
        <v>307.39999999999998</v>
      </c>
      <c r="I139" s="196"/>
      <c r="J139" s="14"/>
      <c r="K139" s="14"/>
      <c r="L139" s="192"/>
      <c r="M139" s="197"/>
      <c r="N139" s="198"/>
      <c r="O139" s="198"/>
      <c r="P139" s="198"/>
      <c r="Q139" s="198"/>
      <c r="R139" s="198"/>
      <c r="S139" s="198"/>
      <c r="T139" s="199"/>
      <c r="U139" s="14"/>
      <c r="V139" s="14"/>
      <c r="W139" s="14"/>
      <c r="X139" s="14"/>
      <c r="Y139" s="14"/>
      <c r="Z139" s="14"/>
      <c r="AA139" s="14"/>
      <c r="AB139" s="14"/>
      <c r="AC139" s="14"/>
      <c r="AD139" s="14"/>
      <c r="AE139" s="14"/>
      <c r="AT139" s="193" t="s">
        <v>144</v>
      </c>
      <c r="AU139" s="193" t="s">
        <v>79</v>
      </c>
      <c r="AV139" s="14" t="s">
        <v>79</v>
      </c>
      <c r="AW139" s="14" t="s">
        <v>33</v>
      </c>
      <c r="AX139" s="14" t="s">
        <v>71</v>
      </c>
      <c r="AY139" s="193" t="s">
        <v>129</v>
      </c>
    </row>
    <row r="140" s="13" customFormat="1">
      <c r="A140" s="13"/>
      <c r="B140" s="184"/>
      <c r="C140" s="13"/>
      <c r="D140" s="185" t="s">
        <v>144</v>
      </c>
      <c r="E140" s="186" t="s">
        <v>3</v>
      </c>
      <c r="F140" s="187" t="s">
        <v>307</v>
      </c>
      <c r="G140" s="13"/>
      <c r="H140" s="186" t="s">
        <v>3</v>
      </c>
      <c r="I140" s="188"/>
      <c r="J140" s="13"/>
      <c r="K140" s="13"/>
      <c r="L140" s="184"/>
      <c r="M140" s="189"/>
      <c r="N140" s="190"/>
      <c r="O140" s="190"/>
      <c r="P140" s="190"/>
      <c r="Q140" s="190"/>
      <c r="R140" s="190"/>
      <c r="S140" s="190"/>
      <c r="T140" s="191"/>
      <c r="U140" s="13"/>
      <c r="V140" s="13"/>
      <c r="W140" s="13"/>
      <c r="X140" s="13"/>
      <c r="Y140" s="13"/>
      <c r="Z140" s="13"/>
      <c r="AA140" s="13"/>
      <c r="AB140" s="13"/>
      <c r="AC140" s="13"/>
      <c r="AD140" s="13"/>
      <c r="AE140" s="13"/>
      <c r="AT140" s="186" t="s">
        <v>144</v>
      </c>
      <c r="AU140" s="186" t="s">
        <v>79</v>
      </c>
      <c r="AV140" s="13" t="s">
        <v>15</v>
      </c>
      <c r="AW140" s="13" t="s">
        <v>33</v>
      </c>
      <c r="AX140" s="13" t="s">
        <v>71</v>
      </c>
      <c r="AY140" s="186" t="s">
        <v>129</v>
      </c>
    </row>
    <row r="141" s="14" customFormat="1">
      <c r="A141" s="14"/>
      <c r="B141" s="192"/>
      <c r="C141" s="14"/>
      <c r="D141" s="185" t="s">
        <v>144</v>
      </c>
      <c r="E141" s="193" t="s">
        <v>3</v>
      </c>
      <c r="F141" s="194" t="s">
        <v>1124</v>
      </c>
      <c r="G141" s="14"/>
      <c r="H141" s="195">
        <v>39.079999999999998</v>
      </c>
      <c r="I141" s="196"/>
      <c r="J141" s="14"/>
      <c r="K141" s="14"/>
      <c r="L141" s="192"/>
      <c r="M141" s="197"/>
      <c r="N141" s="198"/>
      <c r="O141" s="198"/>
      <c r="P141" s="198"/>
      <c r="Q141" s="198"/>
      <c r="R141" s="198"/>
      <c r="S141" s="198"/>
      <c r="T141" s="199"/>
      <c r="U141" s="14"/>
      <c r="V141" s="14"/>
      <c r="W141" s="14"/>
      <c r="X141" s="14"/>
      <c r="Y141" s="14"/>
      <c r="Z141" s="14"/>
      <c r="AA141" s="14"/>
      <c r="AB141" s="14"/>
      <c r="AC141" s="14"/>
      <c r="AD141" s="14"/>
      <c r="AE141" s="14"/>
      <c r="AT141" s="193" t="s">
        <v>144</v>
      </c>
      <c r="AU141" s="193" t="s">
        <v>79</v>
      </c>
      <c r="AV141" s="14" t="s">
        <v>79</v>
      </c>
      <c r="AW141" s="14" t="s">
        <v>33</v>
      </c>
      <c r="AX141" s="14" t="s">
        <v>71</v>
      </c>
      <c r="AY141" s="193" t="s">
        <v>129</v>
      </c>
    </row>
    <row r="142" s="13" customFormat="1">
      <c r="A142" s="13"/>
      <c r="B142" s="184"/>
      <c r="C142" s="13"/>
      <c r="D142" s="185" t="s">
        <v>144</v>
      </c>
      <c r="E142" s="186" t="s">
        <v>3</v>
      </c>
      <c r="F142" s="187" t="s">
        <v>312</v>
      </c>
      <c r="G142" s="13"/>
      <c r="H142" s="186" t="s">
        <v>3</v>
      </c>
      <c r="I142" s="188"/>
      <c r="J142" s="13"/>
      <c r="K142" s="13"/>
      <c r="L142" s="184"/>
      <c r="M142" s="189"/>
      <c r="N142" s="190"/>
      <c r="O142" s="190"/>
      <c r="P142" s="190"/>
      <c r="Q142" s="190"/>
      <c r="R142" s="190"/>
      <c r="S142" s="190"/>
      <c r="T142" s="191"/>
      <c r="U142" s="13"/>
      <c r="V142" s="13"/>
      <c r="W142" s="13"/>
      <c r="X142" s="13"/>
      <c r="Y142" s="13"/>
      <c r="Z142" s="13"/>
      <c r="AA142" s="13"/>
      <c r="AB142" s="13"/>
      <c r="AC142" s="13"/>
      <c r="AD142" s="13"/>
      <c r="AE142" s="13"/>
      <c r="AT142" s="186" t="s">
        <v>144</v>
      </c>
      <c r="AU142" s="186" t="s">
        <v>79</v>
      </c>
      <c r="AV142" s="13" t="s">
        <v>15</v>
      </c>
      <c r="AW142" s="13" t="s">
        <v>33</v>
      </c>
      <c r="AX142" s="13" t="s">
        <v>71</v>
      </c>
      <c r="AY142" s="186" t="s">
        <v>129</v>
      </c>
    </row>
    <row r="143" s="14" customFormat="1">
      <c r="A143" s="14"/>
      <c r="B143" s="192"/>
      <c r="C143" s="14"/>
      <c r="D143" s="185" t="s">
        <v>144</v>
      </c>
      <c r="E143" s="193" t="s">
        <v>3</v>
      </c>
      <c r="F143" s="194" t="s">
        <v>1125</v>
      </c>
      <c r="G143" s="14"/>
      <c r="H143" s="195">
        <v>32.5</v>
      </c>
      <c r="I143" s="196"/>
      <c r="J143" s="14"/>
      <c r="K143" s="14"/>
      <c r="L143" s="192"/>
      <c r="M143" s="197"/>
      <c r="N143" s="198"/>
      <c r="O143" s="198"/>
      <c r="P143" s="198"/>
      <c r="Q143" s="198"/>
      <c r="R143" s="198"/>
      <c r="S143" s="198"/>
      <c r="T143" s="199"/>
      <c r="U143" s="14"/>
      <c r="V143" s="14"/>
      <c r="W143" s="14"/>
      <c r="X143" s="14"/>
      <c r="Y143" s="14"/>
      <c r="Z143" s="14"/>
      <c r="AA143" s="14"/>
      <c r="AB143" s="14"/>
      <c r="AC143" s="14"/>
      <c r="AD143" s="14"/>
      <c r="AE143" s="14"/>
      <c r="AT143" s="193" t="s">
        <v>144</v>
      </c>
      <c r="AU143" s="193" t="s">
        <v>79</v>
      </c>
      <c r="AV143" s="14" t="s">
        <v>79</v>
      </c>
      <c r="AW143" s="14" t="s">
        <v>33</v>
      </c>
      <c r="AX143" s="14" t="s">
        <v>71</v>
      </c>
      <c r="AY143" s="193" t="s">
        <v>129</v>
      </c>
    </row>
    <row r="144" s="13" customFormat="1">
      <c r="A144" s="13"/>
      <c r="B144" s="184"/>
      <c r="C144" s="13"/>
      <c r="D144" s="185" t="s">
        <v>144</v>
      </c>
      <c r="E144" s="186" t="s">
        <v>3</v>
      </c>
      <c r="F144" s="187" t="s">
        <v>1126</v>
      </c>
      <c r="G144" s="13"/>
      <c r="H144" s="186" t="s">
        <v>3</v>
      </c>
      <c r="I144" s="188"/>
      <c r="J144" s="13"/>
      <c r="K144" s="13"/>
      <c r="L144" s="184"/>
      <c r="M144" s="189"/>
      <c r="N144" s="190"/>
      <c r="O144" s="190"/>
      <c r="P144" s="190"/>
      <c r="Q144" s="190"/>
      <c r="R144" s="190"/>
      <c r="S144" s="190"/>
      <c r="T144" s="191"/>
      <c r="U144" s="13"/>
      <c r="V144" s="13"/>
      <c r="W144" s="13"/>
      <c r="X144" s="13"/>
      <c r="Y144" s="13"/>
      <c r="Z144" s="13"/>
      <c r="AA144" s="13"/>
      <c r="AB144" s="13"/>
      <c r="AC144" s="13"/>
      <c r="AD144" s="13"/>
      <c r="AE144" s="13"/>
      <c r="AT144" s="186" t="s">
        <v>144</v>
      </c>
      <c r="AU144" s="186" t="s">
        <v>79</v>
      </c>
      <c r="AV144" s="13" t="s">
        <v>15</v>
      </c>
      <c r="AW144" s="13" t="s">
        <v>33</v>
      </c>
      <c r="AX144" s="13" t="s">
        <v>71</v>
      </c>
      <c r="AY144" s="186" t="s">
        <v>129</v>
      </c>
    </row>
    <row r="145" s="14" customFormat="1">
      <c r="A145" s="14"/>
      <c r="B145" s="192"/>
      <c r="C145" s="14"/>
      <c r="D145" s="185" t="s">
        <v>144</v>
      </c>
      <c r="E145" s="193" t="s">
        <v>3</v>
      </c>
      <c r="F145" s="194" t="s">
        <v>1127</v>
      </c>
      <c r="G145" s="14"/>
      <c r="H145" s="195">
        <v>13</v>
      </c>
      <c r="I145" s="196"/>
      <c r="J145" s="14"/>
      <c r="K145" s="14"/>
      <c r="L145" s="192"/>
      <c r="M145" s="197"/>
      <c r="N145" s="198"/>
      <c r="O145" s="198"/>
      <c r="P145" s="198"/>
      <c r="Q145" s="198"/>
      <c r="R145" s="198"/>
      <c r="S145" s="198"/>
      <c r="T145" s="199"/>
      <c r="U145" s="14"/>
      <c r="V145" s="14"/>
      <c r="W145" s="14"/>
      <c r="X145" s="14"/>
      <c r="Y145" s="14"/>
      <c r="Z145" s="14"/>
      <c r="AA145" s="14"/>
      <c r="AB145" s="14"/>
      <c r="AC145" s="14"/>
      <c r="AD145" s="14"/>
      <c r="AE145" s="14"/>
      <c r="AT145" s="193" t="s">
        <v>144</v>
      </c>
      <c r="AU145" s="193" t="s">
        <v>79</v>
      </c>
      <c r="AV145" s="14" t="s">
        <v>79</v>
      </c>
      <c r="AW145" s="14" t="s">
        <v>33</v>
      </c>
      <c r="AX145" s="14" t="s">
        <v>71</v>
      </c>
      <c r="AY145" s="193" t="s">
        <v>129</v>
      </c>
    </row>
    <row r="146" s="14" customFormat="1">
      <c r="A146" s="14"/>
      <c r="B146" s="192"/>
      <c r="C146" s="14"/>
      <c r="D146" s="185" t="s">
        <v>144</v>
      </c>
      <c r="E146" s="193" t="s">
        <v>3</v>
      </c>
      <c r="F146" s="194" t="s">
        <v>1128</v>
      </c>
      <c r="G146" s="14"/>
      <c r="H146" s="195">
        <v>14.94</v>
      </c>
      <c r="I146" s="196"/>
      <c r="J146" s="14"/>
      <c r="K146" s="14"/>
      <c r="L146" s="192"/>
      <c r="M146" s="197"/>
      <c r="N146" s="198"/>
      <c r="O146" s="198"/>
      <c r="P146" s="198"/>
      <c r="Q146" s="198"/>
      <c r="R146" s="198"/>
      <c r="S146" s="198"/>
      <c r="T146" s="199"/>
      <c r="U146" s="14"/>
      <c r="V146" s="14"/>
      <c r="W146" s="14"/>
      <c r="X146" s="14"/>
      <c r="Y146" s="14"/>
      <c r="Z146" s="14"/>
      <c r="AA146" s="14"/>
      <c r="AB146" s="14"/>
      <c r="AC146" s="14"/>
      <c r="AD146" s="14"/>
      <c r="AE146" s="14"/>
      <c r="AT146" s="193" t="s">
        <v>144</v>
      </c>
      <c r="AU146" s="193" t="s">
        <v>79</v>
      </c>
      <c r="AV146" s="14" t="s">
        <v>79</v>
      </c>
      <c r="AW146" s="14" t="s">
        <v>33</v>
      </c>
      <c r="AX146" s="14" t="s">
        <v>71</v>
      </c>
      <c r="AY146" s="193" t="s">
        <v>129</v>
      </c>
    </row>
    <row r="147" s="13" customFormat="1">
      <c r="A147" s="13"/>
      <c r="B147" s="184"/>
      <c r="C147" s="13"/>
      <c r="D147" s="185" t="s">
        <v>144</v>
      </c>
      <c r="E147" s="186" t="s">
        <v>3</v>
      </c>
      <c r="F147" s="187" t="s">
        <v>314</v>
      </c>
      <c r="G147" s="13"/>
      <c r="H147" s="186" t="s">
        <v>3</v>
      </c>
      <c r="I147" s="188"/>
      <c r="J147" s="13"/>
      <c r="K147" s="13"/>
      <c r="L147" s="184"/>
      <c r="M147" s="189"/>
      <c r="N147" s="190"/>
      <c r="O147" s="190"/>
      <c r="P147" s="190"/>
      <c r="Q147" s="190"/>
      <c r="R147" s="190"/>
      <c r="S147" s="190"/>
      <c r="T147" s="191"/>
      <c r="U147" s="13"/>
      <c r="V147" s="13"/>
      <c r="W147" s="13"/>
      <c r="X147" s="13"/>
      <c r="Y147" s="13"/>
      <c r="Z147" s="13"/>
      <c r="AA147" s="13"/>
      <c r="AB147" s="13"/>
      <c r="AC147" s="13"/>
      <c r="AD147" s="13"/>
      <c r="AE147" s="13"/>
      <c r="AT147" s="186" t="s">
        <v>144</v>
      </c>
      <c r="AU147" s="186" t="s">
        <v>79</v>
      </c>
      <c r="AV147" s="13" t="s">
        <v>15</v>
      </c>
      <c r="AW147" s="13" t="s">
        <v>33</v>
      </c>
      <c r="AX147" s="13" t="s">
        <v>71</v>
      </c>
      <c r="AY147" s="186" t="s">
        <v>129</v>
      </c>
    </row>
    <row r="148" s="14" customFormat="1">
      <c r="A148" s="14"/>
      <c r="B148" s="192"/>
      <c r="C148" s="14"/>
      <c r="D148" s="185" t="s">
        <v>144</v>
      </c>
      <c r="E148" s="193" t="s">
        <v>3</v>
      </c>
      <c r="F148" s="194" t="s">
        <v>1129</v>
      </c>
      <c r="G148" s="14"/>
      <c r="H148" s="195">
        <v>14.199999999999999</v>
      </c>
      <c r="I148" s="196"/>
      <c r="J148" s="14"/>
      <c r="K148" s="14"/>
      <c r="L148" s="192"/>
      <c r="M148" s="197"/>
      <c r="N148" s="198"/>
      <c r="O148" s="198"/>
      <c r="P148" s="198"/>
      <c r="Q148" s="198"/>
      <c r="R148" s="198"/>
      <c r="S148" s="198"/>
      <c r="T148" s="199"/>
      <c r="U148" s="14"/>
      <c r="V148" s="14"/>
      <c r="W148" s="14"/>
      <c r="X148" s="14"/>
      <c r="Y148" s="14"/>
      <c r="Z148" s="14"/>
      <c r="AA148" s="14"/>
      <c r="AB148" s="14"/>
      <c r="AC148" s="14"/>
      <c r="AD148" s="14"/>
      <c r="AE148" s="14"/>
      <c r="AT148" s="193" t="s">
        <v>144</v>
      </c>
      <c r="AU148" s="193" t="s">
        <v>79</v>
      </c>
      <c r="AV148" s="14" t="s">
        <v>79</v>
      </c>
      <c r="AW148" s="14" t="s">
        <v>33</v>
      </c>
      <c r="AX148" s="14" t="s">
        <v>71</v>
      </c>
      <c r="AY148" s="193" t="s">
        <v>129</v>
      </c>
    </row>
    <row r="149" s="14" customFormat="1">
      <c r="A149" s="14"/>
      <c r="B149" s="192"/>
      <c r="C149" s="14"/>
      <c r="D149" s="185" t="s">
        <v>144</v>
      </c>
      <c r="E149" s="193" t="s">
        <v>3</v>
      </c>
      <c r="F149" s="194" t="s">
        <v>1130</v>
      </c>
      <c r="G149" s="14"/>
      <c r="H149" s="195">
        <v>27</v>
      </c>
      <c r="I149" s="196"/>
      <c r="J149" s="14"/>
      <c r="K149" s="14"/>
      <c r="L149" s="192"/>
      <c r="M149" s="197"/>
      <c r="N149" s="198"/>
      <c r="O149" s="198"/>
      <c r="P149" s="198"/>
      <c r="Q149" s="198"/>
      <c r="R149" s="198"/>
      <c r="S149" s="198"/>
      <c r="T149" s="199"/>
      <c r="U149" s="14"/>
      <c r="V149" s="14"/>
      <c r="W149" s="14"/>
      <c r="X149" s="14"/>
      <c r="Y149" s="14"/>
      <c r="Z149" s="14"/>
      <c r="AA149" s="14"/>
      <c r="AB149" s="14"/>
      <c r="AC149" s="14"/>
      <c r="AD149" s="14"/>
      <c r="AE149" s="14"/>
      <c r="AT149" s="193" t="s">
        <v>144</v>
      </c>
      <c r="AU149" s="193" t="s">
        <v>79</v>
      </c>
      <c r="AV149" s="14" t="s">
        <v>79</v>
      </c>
      <c r="AW149" s="14" t="s">
        <v>33</v>
      </c>
      <c r="AX149" s="14" t="s">
        <v>71</v>
      </c>
      <c r="AY149" s="193" t="s">
        <v>129</v>
      </c>
    </row>
    <row r="150" s="15" customFormat="1">
      <c r="A150" s="15"/>
      <c r="B150" s="210"/>
      <c r="C150" s="15"/>
      <c r="D150" s="185" t="s">
        <v>144</v>
      </c>
      <c r="E150" s="211" t="s">
        <v>3</v>
      </c>
      <c r="F150" s="212" t="s">
        <v>319</v>
      </c>
      <c r="G150" s="15"/>
      <c r="H150" s="213">
        <v>448.12</v>
      </c>
      <c r="I150" s="214"/>
      <c r="J150" s="15"/>
      <c r="K150" s="15"/>
      <c r="L150" s="210"/>
      <c r="M150" s="215"/>
      <c r="N150" s="216"/>
      <c r="O150" s="216"/>
      <c r="P150" s="216"/>
      <c r="Q150" s="216"/>
      <c r="R150" s="216"/>
      <c r="S150" s="216"/>
      <c r="T150" s="217"/>
      <c r="U150" s="15"/>
      <c r="V150" s="15"/>
      <c r="W150" s="15"/>
      <c r="X150" s="15"/>
      <c r="Y150" s="15"/>
      <c r="Z150" s="15"/>
      <c r="AA150" s="15"/>
      <c r="AB150" s="15"/>
      <c r="AC150" s="15"/>
      <c r="AD150" s="15"/>
      <c r="AE150" s="15"/>
      <c r="AT150" s="211" t="s">
        <v>144</v>
      </c>
      <c r="AU150" s="211" t="s">
        <v>79</v>
      </c>
      <c r="AV150" s="15" t="s">
        <v>85</v>
      </c>
      <c r="AW150" s="15" t="s">
        <v>33</v>
      </c>
      <c r="AX150" s="15" t="s">
        <v>15</v>
      </c>
      <c r="AY150" s="211" t="s">
        <v>129</v>
      </c>
    </row>
    <row r="151" s="2" customFormat="1" ht="16.5" customHeight="1">
      <c r="A151" s="39"/>
      <c r="B151" s="165"/>
      <c r="C151" s="166" t="s">
        <v>8</v>
      </c>
      <c r="D151" s="166" t="s">
        <v>132</v>
      </c>
      <c r="E151" s="167" t="s">
        <v>321</v>
      </c>
      <c r="F151" s="168" t="s">
        <v>322</v>
      </c>
      <c r="G151" s="169" t="s">
        <v>135</v>
      </c>
      <c r="H151" s="170">
        <v>448.12</v>
      </c>
      <c r="I151" s="171"/>
      <c r="J151" s="172">
        <f>ROUND(I151*H151,2)</f>
        <v>0</v>
      </c>
      <c r="K151" s="168" t="s">
        <v>3</v>
      </c>
      <c r="L151" s="40"/>
      <c r="M151" s="173" t="s">
        <v>3</v>
      </c>
      <c r="N151" s="174" t="s">
        <v>43</v>
      </c>
      <c r="O151" s="73"/>
      <c r="P151" s="175">
        <f>O151*H151</f>
        <v>0</v>
      </c>
      <c r="Q151" s="175">
        <v>0</v>
      </c>
      <c r="R151" s="175">
        <f>Q151*H151</f>
        <v>0</v>
      </c>
      <c r="S151" s="175">
        <v>0.0032000000000000002</v>
      </c>
      <c r="T151" s="176">
        <f>S151*H151</f>
        <v>1.4339840000000002</v>
      </c>
      <c r="U151" s="39"/>
      <c r="V151" s="39"/>
      <c r="W151" s="39"/>
      <c r="X151" s="39"/>
      <c r="Y151" s="39"/>
      <c r="Z151" s="39"/>
      <c r="AA151" s="39"/>
      <c r="AB151" s="39"/>
      <c r="AC151" s="39"/>
      <c r="AD151" s="39"/>
      <c r="AE151" s="39"/>
      <c r="AR151" s="177" t="s">
        <v>219</v>
      </c>
      <c r="AT151" s="177" t="s">
        <v>132</v>
      </c>
      <c r="AU151" s="177" t="s">
        <v>79</v>
      </c>
      <c r="AY151" s="20" t="s">
        <v>129</v>
      </c>
      <c r="BE151" s="178">
        <f>IF(N151="základní",J151,0)</f>
        <v>0</v>
      </c>
      <c r="BF151" s="178">
        <f>IF(N151="snížená",J151,0)</f>
        <v>0</v>
      </c>
      <c r="BG151" s="178">
        <f>IF(N151="zákl. přenesená",J151,0)</f>
        <v>0</v>
      </c>
      <c r="BH151" s="178">
        <f>IF(N151="sníž. přenesená",J151,0)</f>
        <v>0</v>
      </c>
      <c r="BI151" s="178">
        <f>IF(N151="nulová",J151,0)</f>
        <v>0</v>
      </c>
      <c r="BJ151" s="20" t="s">
        <v>79</v>
      </c>
      <c r="BK151" s="178">
        <f>ROUND(I151*H151,2)</f>
        <v>0</v>
      </c>
      <c r="BL151" s="20" t="s">
        <v>219</v>
      </c>
      <c r="BM151" s="177" t="s">
        <v>1131</v>
      </c>
    </row>
    <row r="152" s="2" customFormat="1" ht="37.8" customHeight="1">
      <c r="A152" s="39"/>
      <c r="B152" s="165"/>
      <c r="C152" s="166" t="s">
        <v>245</v>
      </c>
      <c r="D152" s="166" t="s">
        <v>132</v>
      </c>
      <c r="E152" s="167" t="s">
        <v>325</v>
      </c>
      <c r="F152" s="168" t="s">
        <v>326</v>
      </c>
      <c r="G152" s="169" t="s">
        <v>135</v>
      </c>
      <c r="H152" s="170">
        <v>487.19999999999999</v>
      </c>
      <c r="I152" s="171"/>
      <c r="J152" s="172">
        <f>ROUND(I152*H152,2)</f>
        <v>0</v>
      </c>
      <c r="K152" s="168" t="s">
        <v>136</v>
      </c>
      <c r="L152" s="40"/>
      <c r="M152" s="173" t="s">
        <v>3</v>
      </c>
      <c r="N152" s="174" t="s">
        <v>43</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219</v>
      </c>
      <c r="AT152" s="177" t="s">
        <v>132</v>
      </c>
      <c r="AU152" s="177" t="s">
        <v>79</v>
      </c>
      <c r="AY152" s="20" t="s">
        <v>129</v>
      </c>
      <c r="BE152" s="178">
        <f>IF(N152="základní",J152,0)</f>
        <v>0</v>
      </c>
      <c r="BF152" s="178">
        <f>IF(N152="snížená",J152,0)</f>
        <v>0</v>
      </c>
      <c r="BG152" s="178">
        <f>IF(N152="zákl. přenesená",J152,0)</f>
        <v>0</v>
      </c>
      <c r="BH152" s="178">
        <f>IF(N152="sníž. přenesená",J152,0)</f>
        <v>0</v>
      </c>
      <c r="BI152" s="178">
        <f>IF(N152="nulová",J152,0)</f>
        <v>0</v>
      </c>
      <c r="BJ152" s="20" t="s">
        <v>79</v>
      </c>
      <c r="BK152" s="178">
        <f>ROUND(I152*H152,2)</f>
        <v>0</v>
      </c>
      <c r="BL152" s="20" t="s">
        <v>219</v>
      </c>
      <c r="BM152" s="177" t="s">
        <v>1132</v>
      </c>
    </row>
    <row r="153" s="2" customFormat="1">
      <c r="A153" s="39"/>
      <c r="B153" s="40"/>
      <c r="C153" s="39"/>
      <c r="D153" s="179" t="s">
        <v>138</v>
      </c>
      <c r="E153" s="39"/>
      <c r="F153" s="180" t="s">
        <v>328</v>
      </c>
      <c r="G153" s="39"/>
      <c r="H153" s="39"/>
      <c r="I153" s="181"/>
      <c r="J153" s="39"/>
      <c r="K153" s="39"/>
      <c r="L153" s="40"/>
      <c r="M153" s="182"/>
      <c r="N153" s="183"/>
      <c r="O153" s="73"/>
      <c r="P153" s="73"/>
      <c r="Q153" s="73"/>
      <c r="R153" s="73"/>
      <c r="S153" s="73"/>
      <c r="T153" s="74"/>
      <c r="U153" s="39"/>
      <c r="V153" s="39"/>
      <c r="W153" s="39"/>
      <c r="X153" s="39"/>
      <c r="Y153" s="39"/>
      <c r="Z153" s="39"/>
      <c r="AA153" s="39"/>
      <c r="AB153" s="39"/>
      <c r="AC153" s="39"/>
      <c r="AD153" s="39"/>
      <c r="AE153" s="39"/>
      <c r="AT153" s="20" t="s">
        <v>138</v>
      </c>
      <c r="AU153" s="20" t="s">
        <v>79</v>
      </c>
    </row>
    <row r="154" s="13" customFormat="1">
      <c r="A154" s="13"/>
      <c r="B154" s="184"/>
      <c r="C154" s="13"/>
      <c r="D154" s="185" t="s">
        <v>144</v>
      </c>
      <c r="E154" s="186" t="s">
        <v>3</v>
      </c>
      <c r="F154" s="187" t="s">
        <v>1121</v>
      </c>
      <c r="G154" s="13"/>
      <c r="H154" s="186" t="s">
        <v>3</v>
      </c>
      <c r="I154" s="188"/>
      <c r="J154" s="13"/>
      <c r="K154" s="13"/>
      <c r="L154" s="184"/>
      <c r="M154" s="189"/>
      <c r="N154" s="190"/>
      <c r="O154" s="190"/>
      <c r="P154" s="190"/>
      <c r="Q154" s="190"/>
      <c r="R154" s="190"/>
      <c r="S154" s="190"/>
      <c r="T154" s="191"/>
      <c r="U154" s="13"/>
      <c r="V154" s="13"/>
      <c r="W154" s="13"/>
      <c r="X154" s="13"/>
      <c r="Y154" s="13"/>
      <c r="Z154" s="13"/>
      <c r="AA154" s="13"/>
      <c r="AB154" s="13"/>
      <c r="AC154" s="13"/>
      <c r="AD154" s="13"/>
      <c r="AE154" s="13"/>
      <c r="AT154" s="186" t="s">
        <v>144</v>
      </c>
      <c r="AU154" s="186" t="s">
        <v>79</v>
      </c>
      <c r="AV154" s="13" t="s">
        <v>15</v>
      </c>
      <c r="AW154" s="13" t="s">
        <v>33</v>
      </c>
      <c r="AX154" s="13" t="s">
        <v>71</v>
      </c>
      <c r="AY154" s="186" t="s">
        <v>129</v>
      </c>
    </row>
    <row r="155" s="13" customFormat="1">
      <c r="A155" s="13"/>
      <c r="B155" s="184"/>
      <c r="C155" s="13"/>
      <c r="D155" s="185" t="s">
        <v>144</v>
      </c>
      <c r="E155" s="186" t="s">
        <v>3</v>
      </c>
      <c r="F155" s="187" t="s">
        <v>1122</v>
      </c>
      <c r="G155" s="13"/>
      <c r="H155" s="186" t="s">
        <v>3</v>
      </c>
      <c r="I155" s="188"/>
      <c r="J155" s="13"/>
      <c r="K155" s="13"/>
      <c r="L155" s="184"/>
      <c r="M155" s="189"/>
      <c r="N155" s="190"/>
      <c r="O155" s="190"/>
      <c r="P155" s="190"/>
      <c r="Q155" s="190"/>
      <c r="R155" s="190"/>
      <c r="S155" s="190"/>
      <c r="T155" s="191"/>
      <c r="U155" s="13"/>
      <c r="V155" s="13"/>
      <c r="W155" s="13"/>
      <c r="X155" s="13"/>
      <c r="Y155" s="13"/>
      <c r="Z155" s="13"/>
      <c r="AA155" s="13"/>
      <c r="AB155" s="13"/>
      <c r="AC155" s="13"/>
      <c r="AD155" s="13"/>
      <c r="AE155" s="13"/>
      <c r="AT155" s="186" t="s">
        <v>144</v>
      </c>
      <c r="AU155" s="186" t="s">
        <v>79</v>
      </c>
      <c r="AV155" s="13" t="s">
        <v>15</v>
      </c>
      <c r="AW155" s="13" t="s">
        <v>33</v>
      </c>
      <c r="AX155" s="13" t="s">
        <v>71</v>
      </c>
      <c r="AY155" s="186" t="s">
        <v>129</v>
      </c>
    </row>
    <row r="156" s="14" customFormat="1">
      <c r="A156" s="14"/>
      <c r="B156" s="192"/>
      <c r="C156" s="14"/>
      <c r="D156" s="185" t="s">
        <v>144</v>
      </c>
      <c r="E156" s="193" t="s">
        <v>3</v>
      </c>
      <c r="F156" s="194" t="s">
        <v>1123</v>
      </c>
      <c r="G156" s="14"/>
      <c r="H156" s="195">
        <v>307.39999999999998</v>
      </c>
      <c r="I156" s="196"/>
      <c r="J156" s="14"/>
      <c r="K156" s="14"/>
      <c r="L156" s="192"/>
      <c r="M156" s="197"/>
      <c r="N156" s="198"/>
      <c r="O156" s="198"/>
      <c r="P156" s="198"/>
      <c r="Q156" s="198"/>
      <c r="R156" s="198"/>
      <c r="S156" s="198"/>
      <c r="T156" s="199"/>
      <c r="U156" s="14"/>
      <c r="V156" s="14"/>
      <c r="W156" s="14"/>
      <c r="X156" s="14"/>
      <c r="Y156" s="14"/>
      <c r="Z156" s="14"/>
      <c r="AA156" s="14"/>
      <c r="AB156" s="14"/>
      <c r="AC156" s="14"/>
      <c r="AD156" s="14"/>
      <c r="AE156" s="14"/>
      <c r="AT156" s="193" t="s">
        <v>144</v>
      </c>
      <c r="AU156" s="193" t="s">
        <v>79</v>
      </c>
      <c r="AV156" s="14" t="s">
        <v>79</v>
      </c>
      <c r="AW156" s="14" t="s">
        <v>33</v>
      </c>
      <c r="AX156" s="14" t="s">
        <v>71</v>
      </c>
      <c r="AY156" s="193" t="s">
        <v>129</v>
      </c>
    </row>
    <row r="157" s="13" customFormat="1">
      <c r="A157" s="13"/>
      <c r="B157" s="184"/>
      <c r="C157" s="13"/>
      <c r="D157" s="185" t="s">
        <v>144</v>
      </c>
      <c r="E157" s="186" t="s">
        <v>3</v>
      </c>
      <c r="F157" s="187" t="s">
        <v>307</v>
      </c>
      <c r="G157" s="13"/>
      <c r="H157" s="186" t="s">
        <v>3</v>
      </c>
      <c r="I157" s="188"/>
      <c r="J157" s="13"/>
      <c r="K157" s="13"/>
      <c r="L157" s="184"/>
      <c r="M157" s="189"/>
      <c r="N157" s="190"/>
      <c r="O157" s="190"/>
      <c r="P157" s="190"/>
      <c r="Q157" s="190"/>
      <c r="R157" s="190"/>
      <c r="S157" s="190"/>
      <c r="T157" s="191"/>
      <c r="U157" s="13"/>
      <c r="V157" s="13"/>
      <c r="W157" s="13"/>
      <c r="X157" s="13"/>
      <c r="Y157" s="13"/>
      <c r="Z157" s="13"/>
      <c r="AA157" s="13"/>
      <c r="AB157" s="13"/>
      <c r="AC157" s="13"/>
      <c r="AD157" s="13"/>
      <c r="AE157" s="13"/>
      <c r="AT157" s="186" t="s">
        <v>144</v>
      </c>
      <c r="AU157" s="186" t="s">
        <v>79</v>
      </c>
      <c r="AV157" s="13" t="s">
        <v>15</v>
      </c>
      <c r="AW157" s="13" t="s">
        <v>33</v>
      </c>
      <c r="AX157" s="13" t="s">
        <v>71</v>
      </c>
      <c r="AY157" s="186" t="s">
        <v>129</v>
      </c>
    </row>
    <row r="158" s="14" customFormat="1">
      <c r="A158" s="14"/>
      <c r="B158" s="192"/>
      <c r="C158" s="14"/>
      <c r="D158" s="185" t="s">
        <v>144</v>
      </c>
      <c r="E158" s="193" t="s">
        <v>3</v>
      </c>
      <c r="F158" s="194" t="s">
        <v>1133</v>
      </c>
      <c r="G158" s="14"/>
      <c r="H158" s="195">
        <v>78.159999999999997</v>
      </c>
      <c r="I158" s="196"/>
      <c r="J158" s="14"/>
      <c r="K158" s="14"/>
      <c r="L158" s="192"/>
      <c r="M158" s="197"/>
      <c r="N158" s="198"/>
      <c r="O158" s="198"/>
      <c r="P158" s="198"/>
      <c r="Q158" s="198"/>
      <c r="R158" s="198"/>
      <c r="S158" s="198"/>
      <c r="T158" s="199"/>
      <c r="U158" s="14"/>
      <c r="V158" s="14"/>
      <c r="W158" s="14"/>
      <c r="X158" s="14"/>
      <c r="Y158" s="14"/>
      <c r="Z158" s="14"/>
      <c r="AA158" s="14"/>
      <c r="AB158" s="14"/>
      <c r="AC158" s="14"/>
      <c r="AD158" s="14"/>
      <c r="AE158" s="14"/>
      <c r="AT158" s="193" t="s">
        <v>144</v>
      </c>
      <c r="AU158" s="193" t="s">
        <v>79</v>
      </c>
      <c r="AV158" s="14" t="s">
        <v>79</v>
      </c>
      <c r="AW158" s="14" t="s">
        <v>33</v>
      </c>
      <c r="AX158" s="14" t="s">
        <v>71</v>
      </c>
      <c r="AY158" s="193" t="s">
        <v>129</v>
      </c>
    </row>
    <row r="159" s="13" customFormat="1">
      <c r="A159" s="13"/>
      <c r="B159" s="184"/>
      <c r="C159" s="13"/>
      <c r="D159" s="185" t="s">
        <v>144</v>
      </c>
      <c r="E159" s="186" t="s">
        <v>3</v>
      </c>
      <c r="F159" s="187" t="s">
        <v>312</v>
      </c>
      <c r="G159" s="13"/>
      <c r="H159" s="186" t="s">
        <v>3</v>
      </c>
      <c r="I159" s="188"/>
      <c r="J159" s="13"/>
      <c r="K159" s="13"/>
      <c r="L159" s="184"/>
      <c r="M159" s="189"/>
      <c r="N159" s="190"/>
      <c r="O159" s="190"/>
      <c r="P159" s="190"/>
      <c r="Q159" s="190"/>
      <c r="R159" s="190"/>
      <c r="S159" s="190"/>
      <c r="T159" s="191"/>
      <c r="U159" s="13"/>
      <c r="V159" s="13"/>
      <c r="W159" s="13"/>
      <c r="X159" s="13"/>
      <c r="Y159" s="13"/>
      <c r="Z159" s="13"/>
      <c r="AA159" s="13"/>
      <c r="AB159" s="13"/>
      <c r="AC159" s="13"/>
      <c r="AD159" s="13"/>
      <c r="AE159" s="13"/>
      <c r="AT159" s="186" t="s">
        <v>144</v>
      </c>
      <c r="AU159" s="186" t="s">
        <v>79</v>
      </c>
      <c r="AV159" s="13" t="s">
        <v>15</v>
      </c>
      <c r="AW159" s="13" t="s">
        <v>33</v>
      </c>
      <c r="AX159" s="13" t="s">
        <v>71</v>
      </c>
      <c r="AY159" s="186" t="s">
        <v>129</v>
      </c>
    </row>
    <row r="160" s="14" customFormat="1">
      <c r="A160" s="14"/>
      <c r="B160" s="192"/>
      <c r="C160" s="14"/>
      <c r="D160" s="185" t="s">
        <v>144</v>
      </c>
      <c r="E160" s="193" t="s">
        <v>3</v>
      </c>
      <c r="F160" s="194" t="s">
        <v>1125</v>
      </c>
      <c r="G160" s="14"/>
      <c r="H160" s="195">
        <v>32.5</v>
      </c>
      <c r="I160" s="196"/>
      <c r="J160" s="14"/>
      <c r="K160" s="14"/>
      <c r="L160" s="192"/>
      <c r="M160" s="197"/>
      <c r="N160" s="198"/>
      <c r="O160" s="198"/>
      <c r="P160" s="198"/>
      <c r="Q160" s="198"/>
      <c r="R160" s="198"/>
      <c r="S160" s="198"/>
      <c r="T160" s="199"/>
      <c r="U160" s="14"/>
      <c r="V160" s="14"/>
      <c r="W160" s="14"/>
      <c r="X160" s="14"/>
      <c r="Y160" s="14"/>
      <c r="Z160" s="14"/>
      <c r="AA160" s="14"/>
      <c r="AB160" s="14"/>
      <c r="AC160" s="14"/>
      <c r="AD160" s="14"/>
      <c r="AE160" s="14"/>
      <c r="AT160" s="193" t="s">
        <v>144</v>
      </c>
      <c r="AU160" s="193" t="s">
        <v>79</v>
      </c>
      <c r="AV160" s="14" t="s">
        <v>79</v>
      </c>
      <c r="AW160" s="14" t="s">
        <v>33</v>
      </c>
      <c r="AX160" s="14" t="s">
        <v>71</v>
      </c>
      <c r="AY160" s="193" t="s">
        <v>129</v>
      </c>
    </row>
    <row r="161" s="13" customFormat="1">
      <c r="A161" s="13"/>
      <c r="B161" s="184"/>
      <c r="C161" s="13"/>
      <c r="D161" s="185" t="s">
        <v>144</v>
      </c>
      <c r="E161" s="186" t="s">
        <v>3</v>
      </c>
      <c r="F161" s="187" t="s">
        <v>1126</v>
      </c>
      <c r="G161" s="13"/>
      <c r="H161" s="186" t="s">
        <v>3</v>
      </c>
      <c r="I161" s="188"/>
      <c r="J161" s="13"/>
      <c r="K161" s="13"/>
      <c r="L161" s="184"/>
      <c r="M161" s="189"/>
      <c r="N161" s="190"/>
      <c r="O161" s="190"/>
      <c r="P161" s="190"/>
      <c r="Q161" s="190"/>
      <c r="R161" s="190"/>
      <c r="S161" s="190"/>
      <c r="T161" s="191"/>
      <c r="U161" s="13"/>
      <c r="V161" s="13"/>
      <c r="W161" s="13"/>
      <c r="X161" s="13"/>
      <c r="Y161" s="13"/>
      <c r="Z161" s="13"/>
      <c r="AA161" s="13"/>
      <c r="AB161" s="13"/>
      <c r="AC161" s="13"/>
      <c r="AD161" s="13"/>
      <c r="AE161" s="13"/>
      <c r="AT161" s="186" t="s">
        <v>144</v>
      </c>
      <c r="AU161" s="186" t="s">
        <v>79</v>
      </c>
      <c r="AV161" s="13" t="s">
        <v>15</v>
      </c>
      <c r="AW161" s="13" t="s">
        <v>33</v>
      </c>
      <c r="AX161" s="13" t="s">
        <v>71</v>
      </c>
      <c r="AY161" s="186" t="s">
        <v>129</v>
      </c>
    </row>
    <row r="162" s="14" customFormat="1">
      <c r="A162" s="14"/>
      <c r="B162" s="192"/>
      <c r="C162" s="14"/>
      <c r="D162" s="185" t="s">
        <v>144</v>
      </c>
      <c r="E162" s="193" t="s">
        <v>3</v>
      </c>
      <c r="F162" s="194" t="s">
        <v>1127</v>
      </c>
      <c r="G162" s="14"/>
      <c r="H162" s="195">
        <v>13</v>
      </c>
      <c r="I162" s="196"/>
      <c r="J162" s="14"/>
      <c r="K162" s="14"/>
      <c r="L162" s="192"/>
      <c r="M162" s="197"/>
      <c r="N162" s="198"/>
      <c r="O162" s="198"/>
      <c r="P162" s="198"/>
      <c r="Q162" s="198"/>
      <c r="R162" s="198"/>
      <c r="S162" s="198"/>
      <c r="T162" s="199"/>
      <c r="U162" s="14"/>
      <c r="V162" s="14"/>
      <c r="W162" s="14"/>
      <c r="X162" s="14"/>
      <c r="Y162" s="14"/>
      <c r="Z162" s="14"/>
      <c r="AA162" s="14"/>
      <c r="AB162" s="14"/>
      <c r="AC162" s="14"/>
      <c r="AD162" s="14"/>
      <c r="AE162" s="14"/>
      <c r="AT162" s="193" t="s">
        <v>144</v>
      </c>
      <c r="AU162" s="193" t="s">
        <v>79</v>
      </c>
      <c r="AV162" s="14" t="s">
        <v>79</v>
      </c>
      <c r="AW162" s="14" t="s">
        <v>33</v>
      </c>
      <c r="AX162" s="14" t="s">
        <v>71</v>
      </c>
      <c r="AY162" s="193" t="s">
        <v>129</v>
      </c>
    </row>
    <row r="163" s="14" customFormat="1">
      <c r="A163" s="14"/>
      <c r="B163" s="192"/>
      <c r="C163" s="14"/>
      <c r="D163" s="185" t="s">
        <v>144</v>
      </c>
      <c r="E163" s="193" t="s">
        <v>3</v>
      </c>
      <c r="F163" s="194" t="s">
        <v>1128</v>
      </c>
      <c r="G163" s="14"/>
      <c r="H163" s="195">
        <v>14.94</v>
      </c>
      <c r="I163" s="196"/>
      <c r="J163" s="14"/>
      <c r="K163" s="14"/>
      <c r="L163" s="192"/>
      <c r="M163" s="197"/>
      <c r="N163" s="198"/>
      <c r="O163" s="198"/>
      <c r="P163" s="198"/>
      <c r="Q163" s="198"/>
      <c r="R163" s="198"/>
      <c r="S163" s="198"/>
      <c r="T163" s="199"/>
      <c r="U163" s="14"/>
      <c r="V163" s="14"/>
      <c r="W163" s="14"/>
      <c r="X163" s="14"/>
      <c r="Y163" s="14"/>
      <c r="Z163" s="14"/>
      <c r="AA163" s="14"/>
      <c r="AB163" s="14"/>
      <c r="AC163" s="14"/>
      <c r="AD163" s="14"/>
      <c r="AE163" s="14"/>
      <c r="AT163" s="193" t="s">
        <v>144</v>
      </c>
      <c r="AU163" s="193" t="s">
        <v>79</v>
      </c>
      <c r="AV163" s="14" t="s">
        <v>79</v>
      </c>
      <c r="AW163" s="14" t="s">
        <v>33</v>
      </c>
      <c r="AX163" s="14" t="s">
        <v>71</v>
      </c>
      <c r="AY163" s="193" t="s">
        <v>129</v>
      </c>
    </row>
    <row r="164" s="13" customFormat="1">
      <c r="A164" s="13"/>
      <c r="B164" s="184"/>
      <c r="C164" s="13"/>
      <c r="D164" s="185" t="s">
        <v>144</v>
      </c>
      <c r="E164" s="186" t="s">
        <v>3</v>
      </c>
      <c r="F164" s="187" t="s">
        <v>314</v>
      </c>
      <c r="G164" s="13"/>
      <c r="H164" s="186" t="s">
        <v>3</v>
      </c>
      <c r="I164" s="188"/>
      <c r="J164" s="13"/>
      <c r="K164" s="13"/>
      <c r="L164" s="184"/>
      <c r="M164" s="189"/>
      <c r="N164" s="190"/>
      <c r="O164" s="190"/>
      <c r="P164" s="190"/>
      <c r="Q164" s="190"/>
      <c r="R164" s="190"/>
      <c r="S164" s="190"/>
      <c r="T164" s="191"/>
      <c r="U164" s="13"/>
      <c r="V164" s="13"/>
      <c r="W164" s="13"/>
      <c r="X164" s="13"/>
      <c r="Y164" s="13"/>
      <c r="Z164" s="13"/>
      <c r="AA164" s="13"/>
      <c r="AB164" s="13"/>
      <c r="AC164" s="13"/>
      <c r="AD164" s="13"/>
      <c r="AE164" s="13"/>
      <c r="AT164" s="186" t="s">
        <v>144</v>
      </c>
      <c r="AU164" s="186" t="s">
        <v>79</v>
      </c>
      <c r="AV164" s="13" t="s">
        <v>15</v>
      </c>
      <c r="AW164" s="13" t="s">
        <v>33</v>
      </c>
      <c r="AX164" s="13" t="s">
        <v>71</v>
      </c>
      <c r="AY164" s="186" t="s">
        <v>129</v>
      </c>
    </row>
    <row r="165" s="14" customFormat="1">
      <c r="A165" s="14"/>
      <c r="B165" s="192"/>
      <c r="C165" s="14"/>
      <c r="D165" s="185" t="s">
        <v>144</v>
      </c>
      <c r="E165" s="193" t="s">
        <v>3</v>
      </c>
      <c r="F165" s="194" t="s">
        <v>1129</v>
      </c>
      <c r="G165" s="14"/>
      <c r="H165" s="195">
        <v>14.199999999999999</v>
      </c>
      <c r="I165" s="196"/>
      <c r="J165" s="14"/>
      <c r="K165" s="14"/>
      <c r="L165" s="192"/>
      <c r="M165" s="197"/>
      <c r="N165" s="198"/>
      <c r="O165" s="198"/>
      <c r="P165" s="198"/>
      <c r="Q165" s="198"/>
      <c r="R165" s="198"/>
      <c r="S165" s="198"/>
      <c r="T165" s="199"/>
      <c r="U165" s="14"/>
      <c r="V165" s="14"/>
      <c r="W165" s="14"/>
      <c r="X165" s="14"/>
      <c r="Y165" s="14"/>
      <c r="Z165" s="14"/>
      <c r="AA165" s="14"/>
      <c r="AB165" s="14"/>
      <c r="AC165" s="14"/>
      <c r="AD165" s="14"/>
      <c r="AE165" s="14"/>
      <c r="AT165" s="193" t="s">
        <v>144</v>
      </c>
      <c r="AU165" s="193" t="s">
        <v>79</v>
      </c>
      <c r="AV165" s="14" t="s">
        <v>79</v>
      </c>
      <c r="AW165" s="14" t="s">
        <v>33</v>
      </c>
      <c r="AX165" s="14" t="s">
        <v>71</v>
      </c>
      <c r="AY165" s="193" t="s">
        <v>129</v>
      </c>
    </row>
    <row r="166" s="14" customFormat="1">
      <c r="A166" s="14"/>
      <c r="B166" s="192"/>
      <c r="C166" s="14"/>
      <c r="D166" s="185" t="s">
        <v>144</v>
      </c>
      <c r="E166" s="193" t="s">
        <v>3</v>
      </c>
      <c r="F166" s="194" t="s">
        <v>1130</v>
      </c>
      <c r="G166" s="14"/>
      <c r="H166" s="195">
        <v>27</v>
      </c>
      <c r="I166" s="196"/>
      <c r="J166" s="14"/>
      <c r="K166" s="14"/>
      <c r="L166" s="192"/>
      <c r="M166" s="197"/>
      <c r="N166" s="198"/>
      <c r="O166" s="198"/>
      <c r="P166" s="198"/>
      <c r="Q166" s="198"/>
      <c r="R166" s="198"/>
      <c r="S166" s="198"/>
      <c r="T166" s="199"/>
      <c r="U166" s="14"/>
      <c r="V166" s="14"/>
      <c r="W166" s="14"/>
      <c r="X166" s="14"/>
      <c r="Y166" s="14"/>
      <c r="Z166" s="14"/>
      <c r="AA166" s="14"/>
      <c r="AB166" s="14"/>
      <c r="AC166" s="14"/>
      <c r="AD166" s="14"/>
      <c r="AE166" s="14"/>
      <c r="AT166" s="193" t="s">
        <v>144</v>
      </c>
      <c r="AU166" s="193" t="s">
        <v>79</v>
      </c>
      <c r="AV166" s="14" t="s">
        <v>79</v>
      </c>
      <c r="AW166" s="14" t="s">
        <v>33</v>
      </c>
      <c r="AX166" s="14" t="s">
        <v>71</v>
      </c>
      <c r="AY166" s="193" t="s">
        <v>129</v>
      </c>
    </row>
    <row r="167" s="15" customFormat="1">
      <c r="A167" s="15"/>
      <c r="B167" s="210"/>
      <c r="C167" s="15"/>
      <c r="D167" s="185" t="s">
        <v>144</v>
      </c>
      <c r="E167" s="211" t="s">
        <v>3</v>
      </c>
      <c r="F167" s="212" t="s">
        <v>319</v>
      </c>
      <c r="G167" s="15"/>
      <c r="H167" s="213">
        <v>487.19999999999999</v>
      </c>
      <c r="I167" s="214"/>
      <c r="J167" s="15"/>
      <c r="K167" s="15"/>
      <c r="L167" s="210"/>
      <c r="M167" s="215"/>
      <c r="N167" s="216"/>
      <c r="O167" s="216"/>
      <c r="P167" s="216"/>
      <c r="Q167" s="216"/>
      <c r="R167" s="216"/>
      <c r="S167" s="216"/>
      <c r="T167" s="217"/>
      <c r="U167" s="15"/>
      <c r="V167" s="15"/>
      <c r="W167" s="15"/>
      <c r="X167" s="15"/>
      <c r="Y167" s="15"/>
      <c r="Z167" s="15"/>
      <c r="AA167" s="15"/>
      <c r="AB167" s="15"/>
      <c r="AC167" s="15"/>
      <c r="AD167" s="15"/>
      <c r="AE167" s="15"/>
      <c r="AT167" s="211" t="s">
        <v>144</v>
      </c>
      <c r="AU167" s="211" t="s">
        <v>79</v>
      </c>
      <c r="AV167" s="15" t="s">
        <v>85</v>
      </c>
      <c r="AW167" s="15" t="s">
        <v>33</v>
      </c>
      <c r="AX167" s="15" t="s">
        <v>15</v>
      </c>
      <c r="AY167" s="211" t="s">
        <v>129</v>
      </c>
    </row>
    <row r="168" s="2" customFormat="1" ht="16.5" customHeight="1">
      <c r="A168" s="39"/>
      <c r="B168" s="165"/>
      <c r="C168" s="200" t="s">
        <v>252</v>
      </c>
      <c r="D168" s="200" t="s">
        <v>147</v>
      </c>
      <c r="E168" s="201" t="s">
        <v>334</v>
      </c>
      <c r="F168" s="202" t="s">
        <v>335</v>
      </c>
      <c r="G168" s="203" t="s">
        <v>255</v>
      </c>
      <c r="H168" s="204">
        <v>0.156</v>
      </c>
      <c r="I168" s="205"/>
      <c r="J168" s="206">
        <f>ROUND(I168*H168,2)</f>
        <v>0</v>
      </c>
      <c r="K168" s="202" t="s">
        <v>136</v>
      </c>
      <c r="L168" s="207"/>
      <c r="M168" s="208" t="s">
        <v>3</v>
      </c>
      <c r="N168" s="209" t="s">
        <v>43</v>
      </c>
      <c r="O168" s="73"/>
      <c r="P168" s="175">
        <f>O168*H168</f>
        <v>0</v>
      </c>
      <c r="Q168" s="175">
        <v>1</v>
      </c>
      <c r="R168" s="175">
        <f>Q168*H168</f>
        <v>0.156</v>
      </c>
      <c r="S168" s="175">
        <v>0</v>
      </c>
      <c r="T168" s="176">
        <f>S168*H168</f>
        <v>0</v>
      </c>
      <c r="U168" s="39"/>
      <c r="V168" s="39"/>
      <c r="W168" s="39"/>
      <c r="X168" s="39"/>
      <c r="Y168" s="39"/>
      <c r="Z168" s="39"/>
      <c r="AA168" s="39"/>
      <c r="AB168" s="39"/>
      <c r="AC168" s="39"/>
      <c r="AD168" s="39"/>
      <c r="AE168" s="39"/>
      <c r="AR168" s="177" t="s">
        <v>320</v>
      </c>
      <c r="AT168" s="177" t="s">
        <v>147</v>
      </c>
      <c r="AU168" s="177" t="s">
        <v>79</v>
      </c>
      <c r="AY168" s="20" t="s">
        <v>129</v>
      </c>
      <c r="BE168" s="178">
        <f>IF(N168="základní",J168,0)</f>
        <v>0</v>
      </c>
      <c r="BF168" s="178">
        <f>IF(N168="snížená",J168,0)</f>
        <v>0</v>
      </c>
      <c r="BG168" s="178">
        <f>IF(N168="zákl. přenesená",J168,0)</f>
        <v>0</v>
      </c>
      <c r="BH168" s="178">
        <f>IF(N168="sníž. přenesená",J168,0)</f>
        <v>0</v>
      </c>
      <c r="BI168" s="178">
        <f>IF(N168="nulová",J168,0)</f>
        <v>0</v>
      </c>
      <c r="BJ168" s="20" t="s">
        <v>79</v>
      </c>
      <c r="BK168" s="178">
        <f>ROUND(I168*H168,2)</f>
        <v>0</v>
      </c>
      <c r="BL168" s="20" t="s">
        <v>219</v>
      </c>
      <c r="BM168" s="177" t="s">
        <v>1134</v>
      </c>
    </row>
    <row r="169" s="14" customFormat="1">
      <c r="A169" s="14"/>
      <c r="B169" s="192"/>
      <c r="C169" s="14"/>
      <c r="D169" s="185" t="s">
        <v>144</v>
      </c>
      <c r="E169" s="14"/>
      <c r="F169" s="194" t="s">
        <v>1135</v>
      </c>
      <c r="G169" s="14"/>
      <c r="H169" s="195">
        <v>0.156</v>
      </c>
      <c r="I169" s="196"/>
      <c r="J169" s="14"/>
      <c r="K169" s="14"/>
      <c r="L169" s="192"/>
      <c r="M169" s="197"/>
      <c r="N169" s="198"/>
      <c r="O169" s="198"/>
      <c r="P169" s="198"/>
      <c r="Q169" s="198"/>
      <c r="R169" s="198"/>
      <c r="S169" s="198"/>
      <c r="T169" s="199"/>
      <c r="U169" s="14"/>
      <c r="V169" s="14"/>
      <c r="W169" s="14"/>
      <c r="X169" s="14"/>
      <c r="Y169" s="14"/>
      <c r="Z169" s="14"/>
      <c r="AA169" s="14"/>
      <c r="AB169" s="14"/>
      <c r="AC169" s="14"/>
      <c r="AD169" s="14"/>
      <c r="AE169" s="14"/>
      <c r="AT169" s="193" t="s">
        <v>144</v>
      </c>
      <c r="AU169" s="193" t="s">
        <v>79</v>
      </c>
      <c r="AV169" s="14" t="s">
        <v>79</v>
      </c>
      <c r="AW169" s="14" t="s">
        <v>4</v>
      </c>
      <c r="AX169" s="14" t="s">
        <v>15</v>
      </c>
      <c r="AY169" s="193" t="s">
        <v>129</v>
      </c>
    </row>
    <row r="170" s="2" customFormat="1" ht="24.15" customHeight="1">
      <c r="A170" s="39"/>
      <c r="B170" s="165"/>
      <c r="C170" s="166" t="s">
        <v>583</v>
      </c>
      <c r="D170" s="166" t="s">
        <v>132</v>
      </c>
      <c r="E170" s="167" t="s">
        <v>339</v>
      </c>
      <c r="F170" s="168" t="s">
        <v>340</v>
      </c>
      <c r="G170" s="169" t="s">
        <v>135</v>
      </c>
      <c r="H170" s="170">
        <v>27.199999999999999</v>
      </c>
      <c r="I170" s="171"/>
      <c r="J170" s="172">
        <f>ROUND(I170*H170,2)</f>
        <v>0</v>
      </c>
      <c r="K170" s="168" t="s">
        <v>136</v>
      </c>
      <c r="L170" s="40"/>
      <c r="M170" s="173" t="s">
        <v>3</v>
      </c>
      <c r="N170" s="174" t="s">
        <v>43</v>
      </c>
      <c r="O170" s="73"/>
      <c r="P170" s="175">
        <f>O170*H170</f>
        <v>0</v>
      </c>
      <c r="Q170" s="175">
        <v>0.00088000000000000003</v>
      </c>
      <c r="R170" s="175">
        <f>Q170*H170</f>
        <v>0.023935999999999999</v>
      </c>
      <c r="S170" s="175">
        <v>0</v>
      </c>
      <c r="T170" s="176">
        <f>S170*H170</f>
        <v>0</v>
      </c>
      <c r="U170" s="39"/>
      <c r="V170" s="39"/>
      <c r="W170" s="39"/>
      <c r="X170" s="39"/>
      <c r="Y170" s="39"/>
      <c r="Z170" s="39"/>
      <c r="AA170" s="39"/>
      <c r="AB170" s="39"/>
      <c r="AC170" s="39"/>
      <c r="AD170" s="39"/>
      <c r="AE170" s="39"/>
      <c r="AR170" s="177" t="s">
        <v>219</v>
      </c>
      <c r="AT170" s="177" t="s">
        <v>132</v>
      </c>
      <c r="AU170" s="177" t="s">
        <v>79</v>
      </c>
      <c r="AY170" s="20" t="s">
        <v>129</v>
      </c>
      <c r="BE170" s="178">
        <f>IF(N170="základní",J170,0)</f>
        <v>0</v>
      </c>
      <c r="BF170" s="178">
        <f>IF(N170="snížená",J170,0)</f>
        <v>0</v>
      </c>
      <c r="BG170" s="178">
        <f>IF(N170="zákl. přenesená",J170,0)</f>
        <v>0</v>
      </c>
      <c r="BH170" s="178">
        <f>IF(N170="sníž. přenesená",J170,0)</f>
        <v>0</v>
      </c>
      <c r="BI170" s="178">
        <f>IF(N170="nulová",J170,0)</f>
        <v>0</v>
      </c>
      <c r="BJ170" s="20" t="s">
        <v>79</v>
      </c>
      <c r="BK170" s="178">
        <f>ROUND(I170*H170,2)</f>
        <v>0</v>
      </c>
      <c r="BL170" s="20" t="s">
        <v>219</v>
      </c>
      <c r="BM170" s="177" t="s">
        <v>1136</v>
      </c>
    </row>
    <row r="171" s="2" customFormat="1">
      <c r="A171" s="39"/>
      <c r="B171" s="40"/>
      <c r="C171" s="39"/>
      <c r="D171" s="179" t="s">
        <v>138</v>
      </c>
      <c r="E171" s="39"/>
      <c r="F171" s="180" t="s">
        <v>342</v>
      </c>
      <c r="G171" s="39"/>
      <c r="H171" s="39"/>
      <c r="I171" s="181"/>
      <c r="J171" s="39"/>
      <c r="K171" s="39"/>
      <c r="L171" s="40"/>
      <c r="M171" s="182"/>
      <c r="N171" s="183"/>
      <c r="O171" s="73"/>
      <c r="P171" s="73"/>
      <c r="Q171" s="73"/>
      <c r="R171" s="73"/>
      <c r="S171" s="73"/>
      <c r="T171" s="74"/>
      <c r="U171" s="39"/>
      <c r="V171" s="39"/>
      <c r="W171" s="39"/>
      <c r="X171" s="39"/>
      <c r="Y171" s="39"/>
      <c r="Z171" s="39"/>
      <c r="AA171" s="39"/>
      <c r="AB171" s="39"/>
      <c r="AC171" s="39"/>
      <c r="AD171" s="39"/>
      <c r="AE171" s="39"/>
      <c r="AT171" s="20" t="s">
        <v>138</v>
      </c>
      <c r="AU171" s="20" t="s">
        <v>79</v>
      </c>
    </row>
    <row r="172" s="13" customFormat="1">
      <c r="A172" s="13"/>
      <c r="B172" s="184"/>
      <c r="C172" s="13"/>
      <c r="D172" s="185" t="s">
        <v>144</v>
      </c>
      <c r="E172" s="186" t="s">
        <v>3</v>
      </c>
      <c r="F172" s="187" t="s">
        <v>1126</v>
      </c>
      <c r="G172" s="13"/>
      <c r="H172" s="186" t="s">
        <v>3</v>
      </c>
      <c r="I172" s="188"/>
      <c r="J172" s="13"/>
      <c r="K172" s="13"/>
      <c r="L172" s="184"/>
      <c r="M172" s="189"/>
      <c r="N172" s="190"/>
      <c r="O172" s="190"/>
      <c r="P172" s="190"/>
      <c r="Q172" s="190"/>
      <c r="R172" s="190"/>
      <c r="S172" s="190"/>
      <c r="T172" s="191"/>
      <c r="U172" s="13"/>
      <c r="V172" s="13"/>
      <c r="W172" s="13"/>
      <c r="X172" s="13"/>
      <c r="Y172" s="13"/>
      <c r="Z172" s="13"/>
      <c r="AA172" s="13"/>
      <c r="AB172" s="13"/>
      <c r="AC172" s="13"/>
      <c r="AD172" s="13"/>
      <c r="AE172" s="13"/>
      <c r="AT172" s="186" t="s">
        <v>144</v>
      </c>
      <c r="AU172" s="186" t="s">
        <v>79</v>
      </c>
      <c r="AV172" s="13" t="s">
        <v>15</v>
      </c>
      <c r="AW172" s="13" t="s">
        <v>33</v>
      </c>
      <c r="AX172" s="13" t="s">
        <v>71</v>
      </c>
      <c r="AY172" s="186" t="s">
        <v>129</v>
      </c>
    </row>
    <row r="173" s="14" customFormat="1">
      <c r="A173" s="14"/>
      <c r="B173" s="192"/>
      <c r="C173" s="14"/>
      <c r="D173" s="185" t="s">
        <v>144</v>
      </c>
      <c r="E173" s="193" t="s">
        <v>3</v>
      </c>
      <c r="F173" s="194" t="s">
        <v>1127</v>
      </c>
      <c r="G173" s="14"/>
      <c r="H173" s="195">
        <v>13</v>
      </c>
      <c r="I173" s="196"/>
      <c r="J173" s="14"/>
      <c r="K173" s="14"/>
      <c r="L173" s="192"/>
      <c r="M173" s="197"/>
      <c r="N173" s="198"/>
      <c r="O173" s="198"/>
      <c r="P173" s="198"/>
      <c r="Q173" s="198"/>
      <c r="R173" s="198"/>
      <c r="S173" s="198"/>
      <c r="T173" s="199"/>
      <c r="U173" s="14"/>
      <c r="V173" s="14"/>
      <c r="W173" s="14"/>
      <c r="X173" s="14"/>
      <c r="Y173" s="14"/>
      <c r="Z173" s="14"/>
      <c r="AA173" s="14"/>
      <c r="AB173" s="14"/>
      <c r="AC173" s="14"/>
      <c r="AD173" s="14"/>
      <c r="AE173" s="14"/>
      <c r="AT173" s="193" t="s">
        <v>144</v>
      </c>
      <c r="AU173" s="193" t="s">
        <v>79</v>
      </c>
      <c r="AV173" s="14" t="s">
        <v>79</v>
      </c>
      <c r="AW173" s="14" t="s">
        <v>33</v>
      </c>
      <c r="AX173" s="14" t="s">
        <v>71</v>
      </c>
      <c r="AY173" s="193" t="s">
        <v>129</v>
      </c>
    </row>
    <row r="174" s="13" customFormat="1">
      <c r="A174" s="13"/>
      <c r="B174" s="184"/>
      <c r="C174" s="13"/>
      <c r="D174" s="185" t="s">
        <v>144</v>
      </c>
      <c r="E174" s="186" t="s">
        <v>3</v>
      </c>
      <c r="F174" s="187" t="s">
        <v>314</v>
      </c>
      <c r="G174" s="13"/>
      <c r="H174" s="186" t="s">
        <v>3</v>
      </c>
      <c r="I174" s="188"/>
      <c r="J174" s="13"/>
      <c r="K174" s="13"/>
      <c r="L174" s="184"/>
      <c r="M174" s="189"/>
      <c r="N174" s="190"/>
      <c r="O174" s="190"/>
      <c r="P174" s="190"/>
      <c r="Q174" s="190"/>
      <c r="R174" s="190"/>
      <c r="S174" s="190"/>
      <c r="T174" s="191"/>
      <c r="U174" s="13"/>
      <c r="V174" s="13"/>
      <c r="W174" s="13"/>
      <c r="X174" s="13"/>
      <c r="Y174" s="13"/>
      <c r="Z174" s="13"/>
      <c r="AA174" s="13"/>
      <c r="AB174" s="13"/>
      <c r="AC174" s="13"/>
      <c r="AD174" s="13"/>
      <c r="AE174" s="13"/>
      <c r="AT174" s="186" t="s">
        <v>144</v>
      </c>
      <c r="AU174" s="186" t="s">
        <v>79</v>
      </c>
      <c r="AV174" s="13" t="s">
        <v>15</v>
      </c>
      <c r="AW174" s="13" t="s">
        <v>33</v>
      </c>
      <c r="AX174" s="13" t="s">
        <v>71</v>
      </c>
      <c r="AY174" s="186" t="s">
        <v>129</v>
      </c>
    </row>
    <row r="175" s="14" customFormat="1">
      <c r="A175" s="14"/>
      <c r="B175" s="192"/>
      <c r="C175" s="14"/>
      <c r="D175" s="185" t="s">
        <v>144</v>
      </c>
      <c r="E175" s="193" t="s">
        <v>3</v>
      </c>
      <c r="F175" s="194" t="s">
        <v>1129</v>
      </c>
      <c r="G175" s="14"/>
      <c r="H175" s="195">
        <v>14.199999999999999</v>
      </c>
      <c r="I175" s="196"/>
      <c r="J175" s="14"/>
      <c r="K175" s="14"/>
      <c r="L175" s="192"/>
      <c r="M175" s="197"/>
      <c r="N175" s="198"/>
      <c r="O175" s="198"/>
      <c r="P175" s="198"/>
      <c r="Q175" s="198"/>
      <c r="R175" s="198"/>
      <c r="S175" s="198"/>
      <c r="T175" s="199"/>
      <c r="U175" s="14"/>
      <c r="V175" s="14"/>
      <c r="W175" s="14"/>
      <c r="X175" s="14"/>
      <c r="Y175" s="14"/>
      <c r="Z175" s="14"/>
      <c r="AA175" s="14"/>
      <c r="AB175" s="14"/>
      <c r="AC175" s="14"/>
      <c r="AD175" s="14"/>
      <c r="AE175" s="14"/>
      <c r="AT175" s="193" t="s">
        <v>144</v>
      </c>
      <c r="AU175" s="193" t="s">
        <v>79</v>
      </c>
      <c r="AV175" s="14" t="s">
        <v>79</v>
      </c>
      <c r="AW175" s="14" t="s">
        <v>33</v>
      </c>
      <c r="AX175" s="14" t="s">
        <v>71</v>
      </c>
      <c r="AY175" s="193" t="s">
        <v>129</v>
      </c>
    </row>
    <row r="176" s="15" customFormat="1">
      <c r="A176" s="15"/>
      <c r="B176" s="210"/>
      <c r="C176" s="15"/>
      <c r="D176" s="185" t="s">
        <v>144</v>
      </c>
      <c r="E176" s="211" t="s">
        <v>3</v>
      </c>
      <c r="F176" s="212" t="s">
        <v>319</v>
      </c>
      <c r="G176" s="15"/>
      <c r="H176" s="213">
        <v>27.199999999999999</v>
      </c>
      <c r="I176" s="214"/>
      <c r="J176" s="15"/>
      <c r="K176" s="15"/>
      <c r="L176" s="210"/>
      <c r="M176" s="215"/>
      <c r="N176" s="216"/>
      <c r="O176" s="216"/>
      <c r="P176" s="216"/>
      <c r="Q176" s="216"/>
      <c r="R176" s="216"/>
      <c r="S176" s="216"/>
      <c r="T176" s="217"/>
      <c r="U176" s="15"/>
      <c r="V176" s="15"/>
      <c r="W176" s="15"/>
      <c r="X176" s="15"/>
      <c r="Y176" s="15"/>
      <c r="Z176" s="15"/>
      <c r="AA176" s="15"/>
      <c r="AB176" s="15"/>
      <c r="AC176" s="15"/>
      <c r="AD176" s="15"/>
      <c r="AE176" s="15"/>
      <c r="AT176" s="211" t="s">
        <v>144</v>
      </c>
      <c r="AU176" s="211" t="s">
        <v>79</v>
      </c>
      <c r="AV176" s="15" t="s">
        <v>85</v>
      </c>
      <c r="AW176" s="15" t="s">
        <v>33</v>
      </c>
      <c r="AX176" s="15" t="s">
        <v>15</v>
      </c>
      <c r="AY176" s="211" t="s">
        <v>129</v>
      </c>
    </row>
    <row r="177" s="2" customFormat="1" ht="49.05" customHeight="1">
      <c r="A177" s="39"/>
      <c r="B177" s="165"/>
      <c r="C177" s="200" t="s">
        <v>590</v>
      </c>
      <c r="D177" s="200" t="s">
        <v>147</v>
      </c>
      <c r="E177" s="201" t="s">
        <v>344</v>
      </c>
      <c r="F177" s="202" t="s">
        <v>345</v>
      </c>
      <c r="G177" s="203" t="s">
        <v>135</v>
      </c>
      <c r="H177" s="204">
        <v>31.702000000000002</v>
      </c>
      <c r="I177" s="205"/>
      <c r="J177" s="206">
        <f>ROUND(I177*H177,2)</f>
        <v>0</v>
      </c>
      <c r="K177" s="202" t="s">
        <v>136</v>
      </c>
      <c r="L177" s="207"/>
      <c r="M177" s="208" t="s">
        <v>3</v>
      </c>
      <c r="N177" s="209" t="s">
        <v>43</v>
      </c>
      <c r="O177" s="73"/>
      <c r="P177" s="175">
        <f>O177*H177</f>
        <v>0</v>
      </c>
      <c r="Q177" s="175">
        <v>0.0054000000000000003</v>
      </c>
      <c r="R177" s="175">
        <f>Q177*H177</f>
        <v>0.17119080000000003</v>
      </c>
      <c r="S177" s="175">
        <v>0</v>
      </c>
      <c r="T177" s="176">
        <f>S177*H177</f>
        <v>0</v>
      </c>
      <c r="U177" s="39"/>
      <c r="V177" s="39"/>
      <c r="W177" s="39"/>
      <c r="X177" s="39"/>
      <c r="Y177" s="39"/>
      <c r="Z177" s="39"/>
      <c r="AA177" s="39"/>
      <c r="AB177" s="39"/>
      <c r="AC177" s="39"/>
      <c r="AD177" s="39"/>
      <c r="AE177" s="39"/>
      <c r="AR177" s="177" t="s">
        <v>320</v>
      </c>
      <c r="AT177" s="177" t="s">
        <v>147</v>
      </c>
      <c r="AU177" s="177" t="s">
        <v>79</v>
      </c>
      <c r="AY177" s="20" t="s">
        <v>129</v>
      </c>
      <c r="BE177" s="178">
        <f>IF(N177="základní",J177,0)</f>
        <v>0</v>
      </c>
      <c r="BF177" s="178">
        <f>IF(N177="snížená",J177,0)</f>
        <v>0</v>
      </c>
      <c r="BG177" s="178">
        <f>IF(N177="zákl. přenesená",J177,0)</f>
        <v>0</v>
      </c>
      <c r="BH177" s="178">
        <f>IF(N177="sníž. přenesená",J177,0)</f>
        <v>0</v>
      </c>
      <c r="BI177" s="178">
        <f>IF(N177="nulová",J177,0)</f>
        <v>0</v>
      </c>
      <c r="BJ177" s="20" t="s">
        <v>79</v>
      </c>
      <c r="BK177" s="178">
        <f>ROUND(I177*H177,2)</f>
        <v>0</v>
      </c>
      <c r="BL177" s="20" t="s">
        <v>219</v>
      </c>
      <c r="BM177" s="177" t="s">
        <v>1137</v>
      </c>
    </row>
    <row r="178" s="14" customFormat="1">
      <c r="A178" s="14"/>
      <c r="B178" s="192"/>
      <c r="C178" s="14"/>
      <c r="D178" s="185" t="s">
        <v>144</v>
      </c>
      <c r="E178" s="14"/>
      <c r="F178" s="194" t="s">
        <v>1138</v>
      </c>
      <c r="G178" s="14"/>
      <c r="H178" s="195">
        <v>31.702000000000002</v>
      </c>
      <c r="I178" s="196"/>
      <c r="J178" s="14"/>
      <c r="K178" s="14"/>
      <c r="L178" s="192"/>
      <c r="M178" s="197"/>
      <c r="N178" s="198"/>
      <c r="O178" s="198"/>
      <c r="P178" s="198"/>
      <c r="Q178" s="198"/>
      <c r="R178" s="198"/>
      <c r="S178" s="198"/>
      <c r="T178" s="199"/>
      <c r="U178" s="14"/>
      <c r="V178" s="14"/>
      <c r="W178" s="14"/>
      <c r="X178" s="14"/>
      <c r="Y178" s="14"/>
      <c r="Z178" s="14"/>
      <c r="AA178" s="14"/>
      <c r="AB178" s="14"/>
      <c r="AC178" s="14"/>
      <c r="AD178" s="14"/>
      <c r="AE178" s="14"/>
      <c r="AT178" s="193" t="s">
        <v>144</v>
      </c>
      <c r="AU178" s="193" t="s">
        <v>79</v>
      </c>
      <c r="AV178" s="14" t="s">
        <v>79</v>
      </c>
      <c r="AW178" s="14" t="s">
        <v>4</v>
      </c>
      <c r="AX178" s="14" t="s">
        <v>15</v>
      </c>
      <c r="AY178" s="193" t="s">
        <v>129</v>
      </c>
    </row>
    <row r="179" s="2" customFormat="1" ht="49.05" customHeight="1">
      <c r="A179" s="39"/>
      <c r="B179" s="165"/>
      <c r="C179" s="166" t="s">
        <v>258</v>
      </c>
      <c r="D179" s="166" t="s">
        <v>132</v>
      </c>
      <c r="E179" s="167" t="s">
        <v>349</v>
      </c>
      <c r="F179" s="168" t="s">
        <v>350</v>
      </c>
      <c r="G179" s="169" t="s">
        <v>135</v>
      </c>
      <c r="H179" s="170">
        <v>84.790000000000006</v>
      </c>
      <c r="I179" s="171"/>
      <c r="J179" s="172">
        <f>ROUND(I179*H179,2)</f>
        <v>0</v>
      </c>
      <c r="K179" s="168" t="s">
        <v>136</v>
      </c>
      <c r="L179" s="40"/>
      <c r="M179" s="173" t="s">
        <v>3</v>
      </c>
      <c r="N179" s="174" t="s">
        <v>43</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219</v>
      </c>
      <c r="AT179" s="177" t="s">
        <v>132</v>
      </c>
      <c r="AU179" s="177" t="s">
        <v>79</v>
      </c>
      <c r="AY179" s="20" t="s">
        <v>129</v>
      </c>
      <c r="BE179" s="178">
        <f>IF(N179="základní",J179,0)</f>
        <v>0</v>
      </c>
      <c r="BF179" s="178">
        <f>IF(N179="snížená",J179,0)</f>
        <v>0</v>
      </c>
      <c r="BG179" s="178">
        <f>IF(N179="zákl. přenesená",J179,0)</f>
        <v>0</v>
      </c>
      <c r="BH179" s="178">
        <f>IF(N179="sníž. přenesená",J179,0)</f>
        <v>0</v>
      </c>
      <c r="BI179" s="178">
        <f>IF(N179="nulová",J179,0)</f>
        <v>0</v>
      </c>
      <c r="BJ179" s="20" t="s">
        <v>79</v>
      </c>
      <c r="BK179" s="178">
        <f>ROUND(I179*H179,2)</f>
        <v>0</v>
      </c>
      <c r="BL179" s="20" t="s">
        <v>219</v>
      </c>
      <c r="BM179" s="177" t="s">
        <v>1139</v>
      </c>
    </row>
    <row r="180" s="2" customFormat="1">
      <c r="A180" s="39"/>
      <c r="B180" s="40"/>
      <c r="C180" s="39"/>
      <c r="D180" s="179" t="s">
        <v>138</v>
      </c>
      <c r="E180" s="39"/>
      <c r="F180" s="180" t="s">
        <v>352</v>
      </c>
      <c r="G180" s="39"/>
      <c r="H180" s="39"/>
      <c r="I180" s="181"/>
      <c r="J180" s="39"/>
      <c r="K180" s="39"/>
      <c r="L180" s="40"/>
      <c r="M180" s="182"/>
      <c r="N180" s="183"/>
      <c r="O180" s="73"/>
      <c r="P180" s="73"/>
      <c r="Q180" s="73"/>
      <c r="R180" s="73"/>
      <c r="S180" s="73"/>
      <c r="T180" s="74"/>
      <c r="U180" s="39"/>
      <c r="V180" s="39"/>
      <c r="W180" s="39"/>
      <c r="X180" s="39"/>
      <c r="Y180" s="39"/>
      <c r="Z180" s="39"/>
      <c r="AA180" s="39"/>
      <c r="AB180" s="39"/>
      <c r="AC180" s="39"/>
      <c r="AD180" s="39"/>
      <c r="AE180" s="39"/>
      <c r="AT180" s="20" t="s">
        <v>138</v>
      </c>
      <c r="AU180" s="20" t="s">
        <v>79</v>
      </c>
    </row>
    <row r="181" s="13" customFormat="1">
      <c r="A181" s="13"/>
      <c r="B181" s="184"/>
      <c r="C181" s="13"/>
      <c r="D181" s="185" t="s">
        <v>144</v>
      </c>
      <c r="E181" s="186" t="s">
        <v>3</v>
      </c>
      <c r="F181" s="187" t="s">
        <v>353</v>
      </c>
      <c r="G181" s="13"/>
      <c r="H181" s="186" t="s">
        <v>3</v>
      </c>
      <c r="I181" s="188"/>
      <c r="J181" s="13"/>
      <c r="K181" s="13"/>
      <c r="L181" s="184"/>
      <c r="M181" s="189"/>
      <c r="N181" s="190"/>
      <c r="O181" s="190"/>
      <c r="P181" s="190"/>
      <c r="Q181" s="190"/>
      <c r="R181" s="190"/>
      <c r="S181" s="190"/>
      <c r="T181" s="191"/>
      <c r="U181" s="13"/>
      <c r="V181" s="13"/>
      <c r="W181" s="13"/>
      <c r="X181" s="13"/>
      <c r="Y181" s="13"/>
      <c r="Z181" s="13"/>
      <c r="AA181" s="13"/>
      <c r="AB181" s="13"/>
      <c r="AC181" s="13"/>
      <c r="AD181" s="13"/>
      <c r="AE181" s="13"/>
      <c r="AT181" s="186" t="s">
        <v>144</v>
      </c>
      <c r="AU181" s="186" t="s">
        <v>79</v>
      </c>
      <c r="AV181" s="13" t="s">
        <v>15</v>
      </c>
      <c r="AW181" s="13" t="s">
        <v>33</v>
      </c>
      <c r="AX181" s="13" t="s">
        <v>71</v>
      </c>
      <c r="AY181" s="186" t="s">
        <v>129</v>
      </c>
    </row>
    <row r="182" s="14" customFormat="1">
      <c r="A182" s="14"/>
      <c r="B182" s="192"/>
      <c r="C182" s="14"/>
      <c r="D182" s="185" t="s">
        <v>144</v>
      </c>
      <c r="E182" s="193" t="s">
        <v>3</v>
      </c>
      <c r="F182" s="194" t="s">
        <v>1140</v>
      </c>
      <c r="G182" s="14"/>
      <c r="H182" s="195">
        <v>20.16</v>
      </c>
      <c r="I182" s="196"/>
      <c r="J182" s="14"/>
      <c r="K182" s="14"/>
      <c r="L182" s="192"/>
      <c r="M182" s="197"/>
      <c r="N182" s="198"/>
      <c r="O182" s="198"/>
      <c r="P182" s="198"/>
      <c r="Q182" s="198"/>
      <c r="R182" s="198"/>
      <c r="S182" s="198"/>
      <c r="T182" s="199"/>
      <c r="U182" s="14"/>
      <c r="V182" s="14"/>
      <c r="W182" s="14"/>
      <c r="X182" s="14"/>
      <c r="Y182" s="14"/>
      <c r="Z182" s="14"/>
      <c r="AA182" s="14"/>
      <c r="AB182" s="14"/>
      <c r="AC182" s="14"/>
      <c r="AD182" s="14"/>
      <c r="AE182" s="14"/>
      <c r="AT182" s="193" t="s">
        <v>144</v>
      </c>
      <c r="AU182" s="193" t="s">
        <v>79</v>
      </c>
      <c r="AV182" s="14" t="s">
        <v>79</v>
      </c>
      <c r="AW182" s="14" t="s">
        <v>33</v>
      </c>
      <c r="AX182" s="14" t="s">
        <v>71</v>
      </c>
      <c r="AY182" s="193" t="s">
        <v>129</v>
      </c>
    </row>
    <row r="183" s="13" customFormat="1">
      <c r="A183" s="13"/>
      <c r="B183" s="184"/>
      <c r="C183" s="13"/>
      <c r="D183" s="185" t="s">
        <v>144</v>
      </c>
      <c r="E183" s="186" t="s">
        <v>3</v>
      </c>
      <c r="F183" s="187" t="s">
        <v>359</v>
      </c>
      <c r="G183" s="13"/>
      <c r="H183" s="186" t="s">
        <v>3</v>
      </c>
      <c r="I183" s="188"/>
      <c r="J183" s="13"/>
      <c r="K183" s="13"/>
      <c r="L183" s="184"/>
      <c r="M183" s="189"/>
      <c r="N183" s="190"/>
      <c r="O183" s="190"/>
      <c r="P183" s="190"/>
      <c r="Q183" s="190"/>
      <c r="R183" s="190"/>
      <c r="S183" s="190"/>
      <c r="T183" s="191"/>
      <c r="U183" s="13"/>
      <c r="V183" s="13"/>
      <c r="W183" s="13"/>
      <c r="X183" s="13"/>
      <c r="Y183" s="13"/>
      <c r="Z183" s="13"/>
      <c r="AA183" s="13"/>
      <c r="AB183" s="13"/>
      <c r="AC183" s="13"/>
      <c r="AD183" s="13"/>
      <c r="AE183" s="13"/>
      <c r="AT183" s="186" t="s">
        <v>144</v>
      </c>
      <c r="AU183" s="186" t="s">
        <v>79</v>
      </c>
      <c r="AV183" s="13" t="s">
        <v>15</v>
      </c>
      <c r="AW183" s="13" t="s">
        <v>33</v>
      </c>
      <c r="AX183" s="13" t="s">
        <v>71</v>
      </c>
      <c r="AY183" s="186" t="s">
        <v>129</v>
      </c>
    </row>
    <row r="184" s="14" customFormat="1">
      <c r="A184" s="14"/>
      <c r="B184" s="192"/>
      <c r="C184" s="14"/>
      <c r="D184" s="185" t="s">
        <v>144</v>
      </c>
      <c r="E184" s="193" t="s">
        <v>3</v>
      </c>
      <c r="F184" s="194" t="s">
        <v>1141</v>
      </c>
      <c r="G184" s="14"/>
      <c r="H184" s="195">
        <v>37.409999999999997</v>
      </c>
      <c r="I184" s="196"/>
      <c r="J184" s="14"/>
      <c r="K184" s="14"/>
      <c r="L184" s="192"/>
      <c r="M184" s="197"/>
      <c r="N184" s="198"/>
      <c r="O184" s="198"/>
      <c r="P184" s="198"/>
      <c r="Q184" s="198"/>
      <c r="R184" s="198"/>
      <c r="S184" s="198"/>
      <c r="T184" s="199"/>
      <c r="U184" s="14"/>
      <c r="V184" s="14"/>
      <c r="W184" s="14"/>
      <c r="X184" s="14"/>
      <c r="Y184" s="14"/>
      <c r="Z184" s="14"/>
      <c r="AA184" s="14"/>
      <c r="AB184" s="14"/>
      <c r="AC184" s="14"/>
      <c r="AD184" s="14"/>
      <c r="AE184" s="14"/>
      <c r="AT184" s="193" t="s">
        <v>144</v>
      </c>
      <c r="AU184" s="193" t="s">
        <v>79</v>
      </c>
      <c r="AV184" s="14" t="s">
        <v>79</v>
      </c>
      <c r="AW184" s="14" t="s">
        <v>33</v>
      </c>
      <c r="AX184" s="14" t="s">
        <v>71</v>
      </c>
      <c r="AY184" s="193" t="s">
        <v>129</v>
      </c>
    </row>
    <row r="185" s="13" customFormat="1">
      <c r="A185" s="13"/>
      <c r="B185" s="184"/>
      <c r="C185" s="13"/>
      <c r="D185" s="185" t="s">
        <v>144</v>
      </c>
      <c r="E185" s="186" t="s">
        <v>3</v>
      </c>
      <c r="F185" s="187" t="s">
        <v>361</v>
      </c>
      <c r="G185" s="13"/>
      <c r="H185" s="186" t="s">
        <v>3</v>
      </c>
      <c r="I185" s="188"/>
      <c r="J185" s="13"/>
      <c r="K185" s="13"/>
      <c r="L185" s="184"/>
      <c r="M185" s="189"/>
      <c r="N185" s="190"/>
      <c r="O185" s="190"/>
      <c r="P185" s="190"/>
      <c r="Q185" s="190"/>
      <c r="R185" s="190"/>
      <c r="S185" s="190"/>
      <c r="T185" s="191"/>
      <c r="U185" s="13"/>
      <c r="V185" s="13"/>
      <c r="W185" s="13"/>
      <c r="X185" s="13"/>
      <c r="Y185" s="13"/>
      <c r="Z185" s="13"/>
      <c r="AA185" s="13"/>
      <c r="AB185" s="13"/>
      <c r="AC185" s="13"/>
      <c r="AD185" s="13"/>
      <c r="AE185" s="13"/>
      <c r="AT185" s="186" t="s">
        <v>144</v>
      </c>
      <c r="AU185" s="186" t="s">
        <v>79</v>
      </c>
      <c r="AV185" s="13" t="s">
        <v>15</v>
      </c>
      <c r="AW185" s="13" t="s">
        <v>33</v>
      </c>
      <c r="AX185" s="13" t="s">
        <v>71</v>
      </c>
      <c r="AY185" s="186" t="s">
        <v>129</v>
      </c>
    </row>
    <row r="186" s="14" customFormat="1">
      <c r="A186" s="14"/>
      <c r="B186" s="192"/>
      <c r="C186" s="14"/>
      <c r="D186" s="185" t="s">
        <v>144</v>
      </c>
      <c r="E186" s="193" t="s">
        <v>3</v>
      </c>
      <c r="F186" s="194" t="s">
        <v>1142</v>
      </c>
      <c r="G186" s="14"/>
      <c r="H186" s="195">
        <v>18.899999999999999</v>
      </c>
      <c r="I186" s="196"/>
      <c r="J186" s="14"/>
      <c r="K186" s="14"/>
      <c r="L186" s="192"/>
      <c r="M186" s="197"/>
      <c r="N186" s="198"/>
      <c r="O186" s="198"/>
      <c r="P186" s="198"/>
      <c r="Q186" s="198"/>
      <c r="R186" s="198"/>
      <c r="S186" s="198"/>
      <c r="T186" s="199"/>
      <c r="U186" s="14"/>
      <c r="V186" s="14"/>
      <c r="W186" s="14"/>
      <c r="X186" s="14"/>
      <c r="Y186" s="14"/>
      <c r="Z186" s="14"/>
      <c r="AA186" s="14"/>
      <c r="AB186" s="14"/>
      <c r="AC186" s="14"/>
      <c r="AD186" s="14"/>
      <c r="AE186" s="14"/>
      <c r="AT186" s="193" t="s">
        <v>144</v>
      </c>
      <c r="AU186" s="193" t="s">
        <v>79</v>
      </c>
      <c r="AV186" s="14" t="s">
        <v>79</v>
      </c>
      <c r="AW186" s="14" t="s">
        <v>33</v>
      </c>
      <c r="AX186" s="14" t="s">
        <v>71</v>
      </c>
      <c r="AY186" s="193" t="s">
        <v>129</v>
      </c>
    </row>
    <row r="187" s="13" customFormat="1">
      <c r="A187" s="13"/>
      <c r="B187" s="184"/>
      <c r="C187" s="13"/>
      <c r="D187" s="185" t="s">
        <v>144</v>
      </c>
      <c r="E187" s="186" t="s">
        <v>3</v>
      </c>
      <c r="F187" s="187" t="s">
        <v>363</v>
      </c>
      <c r="G187" s="13"/>
      <c r="H187" s="186" t="s">
        <v>3</v>
      </c>
      <c r="I187" s="188"/>
      <c r="J187" s="13"/>
      <c r="K187" s="13"/>
      <c r="L187" s="184"/>
      <c r="M187" s="189"/>
      <c r="N187" s="190"/>
      <c r="O187" s="190"/>
      <c r="P187" s="190"/>
      <c r="Q187" s="190"/>
      <c r="R187" s="190"/>
      <c r="S187" s="190"/>
      <c r="T187" s="191"/>
      <c r="U187" s="13"/>
      <c r="V187" s="13"/>
      <c r="W187" s="13"/>
      <c r="X187" s="13"/>
      <c r="Y187" s="13"/>
      <c r="Z187" s="13"/>
      <c r="AA187" s="13"/>
      <c r="AB187" s="13"/>
      <c r="AC187" s="13"/>
      <c r="AD187" s="13"/>
      <c r="AE187" s="13"/>
      <c r="AT187" s="186" t="s">
        <v>144</v>
      </c>
      <c r="AU187" s="186" t="s">
        <v>79</v>
      </c>
      <c r="AV187" s="13" t="s">
        <v>15</v>
      </c>
      <c r="AW187" s="13" t="s">
        <v>33</v>
      </c>
      <c r="AX187" s="13" t="s">
        <v>71</v>
      </c>
      <c r="AY187" s="186" t="s">
        <v>129</v>
      </c>
    </row>
    <row r="188" s="14" customFormat="1">
      <c r="A188" s="14"/>
      <c r="B188" s="192"/>
      <c r="C188" s="14"/>
      <c r="D188" s="185" t="s">
        <v>144</v>
      </c>
      <c r="E188" s="193" t="s">
        <v>3</v>
      </c>
      <c r="F188" s="194" t="s">
        <v>1143</v>
      </c>
      <c r="G188" s="14"/>
      <c r="H188" s="195">
        <v>8.3200000000000003</v>
      </c>
      <c r="I188" s="196"/>
      <c r="J188" s="14"/>
      <c r="K188" s="14"/>
      <c r="L188" s="192"/>
      <c r="M188" s="197"/>
      <c r="N188" s="198"/>
      <c r="O188" s="198"/>
      <c r="P188" s="198"/>
      <c r="Q188" s="198"/>
      <c r="R188" s="198"/>
      <c r="S188" s="198"/>
      <c r="T188" s="199"/>
      <c r="U188" s="14"/>
      <c r="V188" s="14"/>
      <c r="W188" s="14"/>
      <c r="X188" s="14"/>
      <c r="Y188" s="14"/>
      <c r="Z188" s="14"/>
      <c r="AA188" s="14"/>
      <c r="AB188" s="14"/>
      <c r="AC188" s="14"/>
      <c r="AD188" s="14"/>
      <c r="AE188" s="14"/>
      <c r="AT188" s="193" t="s">
        <v>144</v>
      </c>
      <c r="AU188" s="193" t="s">
        <v>79</v>
      </c>
      <c r="AV188" s="14" t="s">
        <v>79</v>
      </c>
      <c r="AW188" s="14" t="s">
        <v>33</v>
      </c>
      <c r="AX188" s="14" t="s">
        <v>71</v>
      </c>
      <c r="AY188" s="193" t="s">
        <v>129</v>
      </c>
    </row>
    <row r="189" s="15" customFormat="1">
      <c r="A189" s="15"/>
      <c r="B189" s="210"/>
      <c r="C189" s="15"/>
      <c r="D189" s="185" t="s">
        <v>144</v>
      </c>
      <c r="E189" s="211" t="s">
        <v>3</v>
      </c>
      <c r="F189" s="212" t="s">
        <v>319</v>
      </c>
      <c r="G189" s="15"/>
      <c r="H189" s="213">
        <v>84.790000000000006</v>
      </c>
      <c r="I189" s="214"/>
      <c r="J189" s="15"/>
      <c r="K189" s="15"/>
      <c r="L189" s="210"/>
      <c r="M189" s="215"/>
      <c r="N189" s="216"/>
      <c r="O189" s="216"/>
      <c r="P189" s="216"/>
      <c r="Q189" s="216"/>
      <c r="R189" s="216"/>
      <c r="S189" s="216"/>
      <c r="T189" s="217"/>
      <c r="U189" s="15"/>
      <c r="V189" s="15"/>
      <c r="W189" s="15"/>
      <c r="X189" s="15"/>
      <c r="Y189" s="15"/>
      <c r="Z189" s="15"/>
      <c r="AA189" s="15"/>
      <c r="AB189" s="15"/>
      <c r="AC189" s="15"/>
      <c r="AD189" s="15"/>
      <c r="AE189" s="15"/>
      <c r="AT189" s="211" t="s">
        <v>144</v>
      </c>
      <c r="AU189" s="211" t="s">
        <v>79</v>
      </c>
      <c r="AV189" s="15" t="s">
        <v>85</v>
      </c>
      <c r="AW189" s="15" t="s">
        <v>33</v>
      </c>
      <c r="AX189" s="15" t="s">
        <v>15</v>
      </c>
      <c r="AY189" s="211" t="s">
        <v>129</v>
      </c>
    </row>
    <row r="190" s="2" customFormat="1" ht="66.75" customHeight="1">
      <c r="A190" s="39"/>
      <c r="B190" s="165"/>
      <c r="C190" s="166" t="s">
        <v>263</v>
      </c>
      <c r="D190" s="166" t="s">
        <v>132</v>
      </c>
      <c r="E190" s="167" t="s">
        <v>368</v>
      </c>
      <c r="F190" s="168" t="s">
        <v>369</v>
      </c>
      <c r="G190" s="169" t="s">
        <v>217</v>
      </c>
      <c r="H190" s="170">
        <v>76</v>
      </c>
      <c r="I190" s="171"/>
      <c r="J190" s="172">
        <f>ROUND(I190*H190,2)</f>
        <v>0</v>
      </c>
      <c r="K190" s="168" t="s">
        <v>136</v>
      </c>
      <c r="L190" s="40"/>
      <c r="M190" s="173" t="s">
        <v>3</v>
      </c>
      <c r="N190" s="174" t="s">
        <v>43</v>
      </c>
      <c r="O190" s="73"/>
      <c r="P190" s="175">
        <f>O190*H190</f>
        <v>0</v>
      </c>
      <c r="Q190" s="175">
        <v>0</v>
      </c>
      <c r="R190" s="175">
        <f>Q190*H190</f>
        <v>0</v>
      </c>
      <c r="S190" s="175">
        <v>0</v>
      </c>
      <c r="T190" s="176">
        <f>S190*H190</f>
        <v>0</v>
      </c>
      <c r="U190" s="39"/>
      <c r="V190" s="39"/>
      <c r="W190" s="39"/>
      <c r="X190" s="39"/>
      <c r="Y190" s="39"/>
      <c r="Z190" s="39"/>
      <c r="AA190" s="39"/>
      <c r="AB190" s="39"/>
      <c r="AC190" s="39"/>
      <c r="AD190" s="39"/>
      <c r="AE190" s="39"/>
      <c r="AR190" s="177" t="s">
        <v>219</v>
      </c>
      <c r="AT190" s="177" t="s">
        <v>132</v>
      </c>
      <c r="AU190" s="177" t="s">
        <v>79</v>
      </c>
      <c r="AY190" s="20" t="s">
        <v>129</v>
      </c>
      <c r="BE190" s="178">
        <f>IF(N190="základní",J190,0)</f>
        <v>0</v>
      </c>
      <c r="BF190" s="178">
        <f>IF(N190="snížená",J190,0)</f>
        <v>0</v>
      </c>
      <c r="BG190" s="178">
        <f>IF(N190="zákl. přenesená",J190,0)</f>
        <v>0</v>
      </c>
      <c r="BH190" s="178">
        <f>IF(N190="sníž. přenesená",J190,0)</f>
        <v>0</v>
      </c>
      <c r="BI190" s="178">
        <f>IF(N190="nulová",J190,0)</f>
        <v>0</v>
      </c>
      <c r="BJ190" s="20" t="s">
        <v>79</v>
      </c>
      <c r="BK190" s="178">
        <f>ROUND(I190*H190,2)</f>
        <v>0</v>
      </c>
      <c r="BL190" s="20" t="s">
        <v>219</v>
      </c>
      <c r="BM190" s="177" t="s">
        <v>1144</v>
      </c>
    </row>
    <row r="191" s="2" customFormat="1">
      <c r="A191" s="39"/>
      <c r="B191" s="40"/>
      <c r="C191" s="39"/>
      <c r="D191" s="179" t="s">
        <v>138</v>
      </c>
      <c r="E191" s="39"/>
      <c r="F191" s="180" t="s">
        <v>371</v>
      </c>
      <c r="G191" s="39"/>
      <c r="H191" s="39"/>
      <c r="I191" s="181"/>
      <c r="J191" s="39"/>
      <c r="K191" s="39"/>
      <c r="L191" s="40"/>
      <c r="M191" s="182"/>
      <c r="N191" s="183"/>
      <c r="O191" s="73"/>
      <c r="P191" s="73"/>
      <c r="Q191" s="73"/>
      <c r="R191" s="73"/>
      <c r="S191" s="73"/>
      <c r="T191" s="74"/>
      <c r="U191" s="39"/>
      <c r="V191" s="39"/>
      <c r="W191" s="39"/>
      <c r="X191" s="39"/>
      <c r="Y191" s="39"/>
      <c r="Z191" s="39"/>
      <c r="AA191" s="39"/>
      <c r="AB191" s="39"/>
      <c r="AC191" s="39"/>
      <c r="AD191" s="39"/>
      <c r="AE191" s="39"/>
      <c r="AT191" s="20" t="s">
        <v>138</v>
      </c>
      <c r="AU191" s="20" t="s">
        <v>79</v>
      </c>
    </row>
    <row r="192" s="2" customFormat="1" ht="21.75" customHeight="1">
      <c r="A192" s="39"/>
      <c r="B192" s="165"/>
      <c r="C192" s="200" t="s">
        <v>269</v>
      </c>
      <c r="D192" s="200" t="s">
        <v>147</v>
      </c>
      <c r="E192" s="201" t="s">
        <v>373</v>
      </c>
      <c r="F192" s="202" t="s">
        <v>374</v>
      </c>
      <c r="G192" s="203" t="s">
        <v>217</v>
      </c>
      <c r="H192" s="204">
        <v>76</v>
      </c>
      <c r="I192" s="205"/>
      <c r="J192" s="206">
        <f>ROUND(I192*H192,2)</f>
        <v>0</v>
      </c>
      <c r="K192" s="202" t="s">
        <v>3</v>
      </c>
      <c r="L192" s="207"/>
      <c r="M192" s="208" t="s">
        <v>3</v>
      </c>
      <c r="N192" s="209" t="s">
        <v>43</v>
      </c>
      <c r="O192" s="73"/>
      <c r="P192" s="175">
        <f>O192*H192</f>
        <v>0</v>
      </c>
      <c r="Q192" s="175">
        <v>0.00020000000000000001</v>
      </c>
      <c r="R192" s="175">
        <f>Q192*H192</f>
        <v>0.0152</v>
      </c>
      <c r="S192" s="175">
        <v>0</v>
      </c>
      <c r="T192" s="176">
        <f>S192*H192</f>
        <v>0</v>
      </c>
      <c r="U192" s="39"/>
      <c r="V192" s="39"/>
      <c r="W192" s="39"/>
      <c r="X192" s="39"/>
      <c r="Y192" s="39"/>
      <c r="Z192" s="39"/>
      <c r="AA192" s="39"/>
      <c r="AB192" s="39"/>
      <c r="AC192" s="39"/>
      <c r="AD192" s="39"/>
      <c r="AE192" s="39"/>
      <c r="AR192" s="177" t="s">
        <v>320</v>
      </c>
      <c r="AT192" s="177" t="s">
        <v>147</v>
      </c>
      <c r="AU192" s="177" t="s">
        <v>79</v>
      </c>
      <c r="AY192" s="20" t="s">
        <v>129</v>
      </c>
      <c r="BE192" s="178">
        <f>IF(N192="základní",J192,0)</f>
        <v>0</v>
      </c>
      <c r="BF192" s="178">
        <f>IF(N192="snížená",J192,0)</f>
        <v>0</v>
      </c>
      <c r="BG192" s="178">
        <f>IF(N192="zákl. přenesená",J192,0)</f>
        <v>0</v>
      </c>
      <c r="BH192" s="178">
        <f>IF(N192="sníž. přenesená",J192,0)</f>
        <v>0</v>
      </c>
      <c r="BI192" s="178">
        <f>IF(N192="nulová",J192,0)</f>
        <v>0</v>
      </c>
      <c r="BJ192" s="20" t="s">
        <v>79</v>
      </c>
      <c r="BK192" s="178">
        <f>ROUND(I192*H192,2)</f>
        <v>0</v>
      </c>
      <c r="BL192" s="20" t="s">
        <v>219</v>
      </c>
      <c r="BM192" s="177" t="s">
        <v>1145</v>
      </c>
    </row>
    <row r="193" s="2" customFormat="1" ht="66.75" customHeight="1">
      <c r="A193" s="39"/>
      <c r="B193" s="165"/>
      <c r="C193" s="166" t="s">
        <v>274</v>
      </c>
      <c r="D193" s="166" t="s">
        <v>132</v>
      </c>
      <c r="E193" s="167" t="s">
        <v>377</v>
      </c>
      <c r="F193" s="168" t="s">
        <v>378</v>
      </c>
      <c r="G193" s="169" t="s">
        <v>135</v>
      </c>
      <c r="H193" s="170">
        <v>265.286</v>
      </c>
      <c r="I193" s="171"/>
      <c r="J193" s="172">
        <f>ROUND(I193*H193,2)</f>
        <v>0</v>
      </c>
      <c r="K193" s="168" t="s">
        <v>136</v>
      </c>
      <c r="L193" s="40"/>
      <c r="M193" s="173" t="s">
        <v>3</v>
      </c>
      <c r="N193" s="174" t="s">
        <v>43</v>
      </c>
      <c r="O193" s="73"/>
      <c r="P193" s="175">
        <f>O193*H193</f>
        <v>0</v>
      </c>
      <c r="Q193" s="175">
        <v>8.0000000000000007E-05</v>
      </c>
      <c r="R193" s="175">
        <f>Q193*H193</f>
        <v>0.021222880000000003</v>
      </c>
      <c r="S193" s="175">
        <v>0</v>
      </c>
      <c r="T193" s="176">
        <f>S193*H193</f>
        <v>0</v>
      </c>
      <c r="U193" s="39"/>
      <c r="V193" s="39"/>
      <c r="W193" s="39"/>
      <c r="X193" s="39"/>
      <c r="Y193" s="39"/>
      <c r="Z193" s="39"/>
      <c r="AA193" s="39"/>
      <c r="AB193" s="39"/>
      <c r="AC193" s="39"/>
      <c r="AD193" s="39"/>
      <c r="AE193" s="39"/>
      <c r="AR193" s="177" t="s">
        <v>219</v>
      </c>
      <c r="AT193" s="177" t="s">
        <v>132</v>
      </c>
      <c r="AU193" s="177" t="s">
        <v>79</v>
      </c>
      <c r="AY193" s="20" t="s">
        <v>129</v>
      </c>
      <c r="BE193" s="178">
        <f>IF(N193="základní",J193,0)</f>
        <v>0</v>
      </c>
      <c r="BF193" s="178">
        <f>IF(N193="snížená",J193,0)</f>
        <v>0</v>
      </c>
      <c r="BG193" s="178">
        <f>IF(N193="zákl. přenesená",J193,0)</f>
        <v>0</v>
      </c>
      <c r="BH193" s="178">
        <f>IF(N193="sníž. přenesená",J193,0)</f>
        <v>0</v>
      </c>
      <c r="BI193" s="178">
        <f>IF(N193="nulová",J193,0)</f>
        <v>0</v>
      </c>
      <c r="BJ193" s="20" t="s">
        <v>79</v>
      </c>
      <c r="BK193" s="178">
        <f>ROUND(I193*H193,2)</f>
        <v>0</v>
      </c>
      <c r="BL193" s="20" t="s">
        <v>219</v>
      </c>
      <c r="BM193" s="177" t="s">
        <v>1146</v>
      </c>
    </row>
    <row r="194" s="2" customFormat="1">
      <c r="A194" s="39"/>
      <c r="B194" s="40"/>
      <c r="C194" s="39"/>
      <c r="D194" s="179" t="s">
        <v>138</v>
      </c>
      <c r="E194" s="39"/>
      <c r="F194" s="180" t="s">
        <v>380</v>
      </c>
      <c r="G194" s="39"/>
      <c r="H194" s="39"/>
      <c r="I194" s="181"/>
      <c r="J194" s="39"/>
      <c r="K194" s="39"/>
      <c r="L194" s="40"/>
      <c r="M194" s="182"/>
      <c r="N194" s="183"/>
      <c r="O194" s="73"/>
      <c r="P194" s="73"/>
      <c r="Q194" s="73"/>
      <c r="R194" s="73"/>
      <c r="S194" s="73"/>
      <c r="T194" s="74"/>
      <c r="U194" s="39"/>
      <c r="V194" s="39"/>
      <c r="W194" s="39"/>
      <c r="X194" s="39"/>
      <c r="Y194" s="39"/>
      <c r="Z194" s="39"/>
      <c r="AA194" s="39"/>
      <c r="AB194" s="39"/>
      <c r="AC194" s="39"/>
      <c r="AD194" s="39"/>
      <c r="AE194" s="39"/>
      <c r="AT194" s="20" t="s">
        <v>138</v>
      </c>
      <c r="AU194" s="20" t="s">
        <v>79</v>
      </c>
    </row>
    <row r="195" s="13" customFormat="1">
      <c r="A195" s="13"/>
      <c r="B195" s="184"/>
      <c r="C195" s="13"/>
      <c r="D195" s="185" t="s">
        <v>144</v>
      </c>
      <c r="E195" s="186" t="s">
        <v>3</v>
      </c>
      <c r="F195" s="187" t="s">
        <v>1147</v>
      </c>
      <c r="G195" s="13"/>
      <c r="H195" s="186" t="s">
        <v>3</v>
      </c>
      <c r="I195" s="188"/>
      <c r="J195" s="13"/>
      <c r="K195" s="13"/>
      <c r="L195" s="184"/>
      <c r="M195" s="189"/>
      <c r="N195" s="190"/>
      <c r="O195" s="190"/>
      <c r="P195" s="190"/>
      <c r="Q195" s="190"/>
      <c r="R195" s="190"/>
      <c r="S195" s="190"/>
      <c r="T195" s="191"/>
      <c r="U195" s="13"/>
      <c r="V195" s="13"/>
      <c r="W195" s="13"/>
      <c r="X195" s="13"/>
      <c r="Y195" s="13"/>
      <c r="Z195" s="13"/>
      <c r="AA195" s="13"/>
      <c r="AB195" s="13"/>
      <c r="AC195" s="13"/>
      <c r="AD195" s="13"/>
      <c r="AE195" s="13"/>
      <c r="AT195" s="186" t="s">
        <v>144</v>
      </c>
      <c r="AU195" s="186" t="s">
        <v>79</v>
      </c>
      <c r="AV195" s="13" t="s">
        <v>15</v>
      </c>
      <c r="AW195" s="13" t="s">
        <v>33</v>
      </c>
      <c r="AX195" s="13" t="s">
        <v>71</v>
      </c>
      <c r="AY195" s="186" t="s">
        <v>129</v>
      </c>
    </row>
    <row r="196" s="13" customFormat="1">
      <c r="A196" s="13"/>
      <c r="B196" s="184"/>
      <c r="C196" s="13"/>
      <c r="D196" s="185" t="s">
        <v>144</v>
      </c>
      <c r="E196" s="186" t="s">
        <v>3</v>
      </c>
      <c r="F196" s="187" t="s">
        <v>1122</v>
      </c>
      <c r="G196" s="13"/>
      <c r="H196" s="186" t="s">
        <v>3</v>
      </c>
      <c r="I196" s="188"/>
      <c r="J196" s="13"/>
      <c r="K196" s="13"/>
      <c r="L196" s="184"/>
      <c r="M196" s="189"/>
      <c r="N196" s="190"/>
      <c r="O196" s="190"/>
      <c r="P196" s="190"/>
      <c r="Q196" s="190"/>
      <c r="R196" s="190"/>
      <c r="S196" s="190"/>
      <c r="T196" s="191"/>
      <c r="U196" s="13"/>
      <c r="V196" s="13"/>
      <c r="W196" s="13"/>
      <c r="X196" s="13"/>
      <c r="Y196" s="13"/>
      <c r="Z196" s="13"/>
      <c r="AA196" s="13"/>
      <c r="AB196" s="13"/>
      <c r="AC196" s="13"/>
      <c r="AD196" s="13"/>
      <c r="AE196" s="13"/>
      <c r="AT196" s="186" t="s">
        <v>144</v>
      </c>
      <c r="AU196" s="186" t="s">
        <v>79</v>
      </c>
      <c r="AV196" s="13" t="s">
        <v>15</v>
      </c>
      <c r="AW196" s="13" t="s">
        <v>33</v>
      </c>
      <c r="AX196" s="13" t="s">
        <v>71</v>
      </c>
      <c r="AY196" s="186" t="s">
        <v>129</v>
      </c>
    </row>
    <row r="197" s="14" customFormat="1">
      <c r="A197" s="14"/>
      <c r="B197" s="192"/>
      <c r="C197" s="14"/>
      <c r="D197" s="185" t="s">
        <v>144</v>
      </c>
      <c r="E197" s="193" t="s">
        <v>3</v>
      </c>
      <c r="F197" s="194" t="s">
        <v>1148</v>
      </c>
      <c r="G197" s="14"/>
      <c r="H197" s="195">
        <v>215.18000000000001</v>
      </c>
      <c r="I197" s="196"/>
      <c r="J197" s="14"/>
      <c r="K197" s="14"/>
      <c r="L197" s="192"/>
      <c r="M197" s="197"/>
      <c r="N197" s="198"/>
      <c r="O197" s="198"/>
      <c r="P197" s="198"/>
      <c r="Q197" s="198"/>
      <c r="R197" s="198"/>
      <c r="S197" s="198"/>
      <c r="T197" s="199"/>
      <c r="U197" s="14"/>
      <c r="V197" s="14"/>
      <c r="W197" s="14"/>
      <c r="X197" s="14"/>
      <c r="Y197" s="14"/>
      <c r="Z197" s="14"/>
      <c r="AA197" s="14"/>
      <c r="AB197" s="14"/>
      <c r="AC197" s="14"/>
      <c r="AD197" s="14"/>
      <c r="AE197" s="14"/>
      <c r="AT197" s="193" t="s">
        <v>144</v>
      </c>
      <c r="AU197" s="193" t="s">
        <v>79</v>
      </c>
      <c r="AV197" s="14" t="s">
        <v>79</v>
      </c>
      <c r="AW197" s="14" t="s">
        <v>33</v>
      </c>
      <c r="AX197" s="14" t="s">
        <v>71</v>
      </c>
      <c r="AY197" s="193" t="s">
        <v>129</v>
      </c>
    </row>
    <row r="198" s="13" customFormat="1">
      <c r="A198" s="13"/>
      <c r="B198" s="184"/>
      <c r="C198" s="13"/>
      <c r="D198" s="185" t="s">
        <v>144</v>
      </c>
      <c r="E198" s="186" t="s">
        <v>3</v>
      </c>
      <c r="F198" s="187" t="s">
        <v>307</v>
      </c>
      <c r="G198" s="13"/>
      <c r="H198" s="186" t="s">
        <v>3</v>
      </c>
      <c r="I198" s="188"/>
      <c r="J198" s="13"/>
      <c r="K198" s="13"/>
      <c r="L198" s="184"/>
      <c r="M198" s="189"/>
      <c r="N198" s="190"/>
      <c r="O198" s="190"/>
      <c r="P198" s="190"/>
      <c r="Q198" s="190"/>
      <c r="R198" s="190"/>
      <c r="S198" s="190"/>
      <c r="T198" s="191"/>
      <c r="U198" s="13"/>
      <c r="V198" s="13"/>
      <c r="W198" s="13"/>
      <c r="X198" s="13"/>
      <c r="Y198" s="13"/>
      <c r="Z198" s="13"/>
      <c r="AA198" s="13"/>
      <c r="AB198" s="13"/>
      <c r="AC198" s="13"/>
      <c r="AD198" s="13"/>
      <c r="AE198" s="13"/>
      <c r="AT198" s="186" t="s">
        <v>144</v>
      </c>
      <c r="AU198" s="186" t="s">
        <v>79</v>
      </c>
      <c r="AV198" s="13" t="s">
        <v>15</v>
      </c>
      <c r="AW198" s="13" t="s">
        <v>33</v>
      </c>
      <c r="AX198" s="13" t="s">
        <v>71</v>
      </c>
      <c r="AY198" s="186" t="s">
        <v>129</v>
      </c>
    </row>
    <row r="199" s="14" customFormat="1">
      <c r="A199" s="14"/>
      <c r="B199" s="192"/>
      <c r="C199" s="14"/>
      <c r="D199" s="185" t="s">
        <v>144</v>
      </c>
      <c r="E199" s="193" t="s">
        <v>3</v>
      </c>
      <c r="F199" s="194" t="s">
        <v>1149</v>
      </c>
      <c r="G199" s="14"/>
      <c r="H199" s="195">
        <v>27.356000000000002</v>
      </c>
      <c r="I199" s="196"/>
      <c r="J199" s="14"/>
      <c r="K199" s="14"/>
      <c r="L199" s="192"/>
      <c r="M199" s="197"/>
      <c r="N199" s="198"/>
      <c r="O199" s="198"/>
      <c r="P199" s="198"/>
      <c r="Q199" s="198"/>
      <c r="R199" s="198"/>
      <c r="S199" s="198"/>
      <c r="T199" s="199"/>
      <c r="U199" s="14"/>
      <c r="V199" s="14"/>
      <c r="W199" s="14"/>
      <c r="X199" s="14"/>
      <c r="Y199" s="14"/>
      <c r="Z199" s="14"/>
      <c r="AA199" s="14"/>
      <c r="AB199" s="14"/>
      <c r="AC199" s="14"/>
      <c r="AD199" s="14"/>
      <c r="AE199" s="14"/>
      <c r="AT199" s="193" t="s">
        <v>144</v>
      </c>
      <c r="AU199" s="193" t="s">
        <v>79</v>
      </c>
      <c r="AV199" s="14" t="s">
        <v>79</v>
      </c>
      <c r="AW199" s="14" t="s">
        <v>33</v>
      </c>
      <c r="AX199" s="14" t="s">
        <v>71</v>
      </c>
      <c r="AY199" s="193" t="s">
        <v>129</v>
      </c>
    </row>
    <row r="200" s="13" customFormat="1">
      <c r="A200" s="13"/>
      <c r="B200" s="184"/>
      <c r="C200" s="13"/>
      <c r="D200" s="185" t="s">
        <v>144</v>
      </c>
      <c r="E200" s="186" t="s">
        <v>3</v>
      </c>
      <c r="F200" s="187" t="s">
        <v>312</v>
      </c>
      <c r="G200" s="13"/>
      <c r="H200" s="186" t="s">
        <v>3</v>
      </c>
      <c r="I200" s="188"/>
      <c r="J200" s="13"/>
      <c r="K200" s="13"/>
      <c r="L200" s="184"/>
      <c r="M200" s="189"/>
      <c r="N200" s="190"/>
      <c r="O200" s="190"/>
      <c r="P200" s="190"/>
      <c r="Q200" s="190"/>
      <c r="R200" s="190"/>
      <c r="S200" s="190"/>
      <c r="T200" s="191"/>
      <c r="U200" s="13"/>
      <c r="V200" s="13"/>
      <c r="W200" s="13"/>
      <c r="X200" s="13"/>
      <c r="Y200" s="13"/>
      <c r="Z200" s="13"/>
      <c r="AA200" s="13"/>
      <c r="AB200" s="13"/>
      <c r="AC200" s="13"/>
      <c r="AD200" s="13"/>
      <c r="AE200" s="13"/>
      <c r="AT200" s="186" t="s">
        <v>144</v>
      </c>
      <c r="AU200" s="186" t="s">
        <v>79</v>
      </c>
      <c r="AV200" s="13" t="s">
        <v>15</v>
      </c>
      <c r="AW200" s="13" t="s">
        <v>33</v>
      </c>
      <c r="AX200" s="13" t="s">
        <v>71</v>
      </c>
      <c r="AY200" s="186" t="s">
        <v>129</v>
      </c>
    </row>
    <row r="201" s="14" customFormat="1">
      <c r="A201" s="14"/>
      <c r="B201" s="192"/>
      <c r="C201" s="14"/>
      <c r="D201" s="185" t="s">
        <v>144</v>
      </c>
      <c r="E201" s="193" t="s">
        <v>3</v>
      </c>
      <c r="F201" s="194" t="s">
        <v>1150</v>
      </c>
      <c r="G201" s="14"/>
      <c r="H201" s="195">
        <v>22.75</v>
      </c>
      <c r="I201" s="196"/>
      <c r="J201" s="14"/>
      <c r="K201" s="14"/>
      <c r="L201" s="192"/>
      <c r="M201" s="197"/>
      <c r="N201" s="198"/>
      <c r="O201" s="198"/>
      <c r="P201" s="198"/>
      <c r="Q201" s="198"/>
      <c r="R201" s="198"/>
      <c r="S201" s="198"/>
      <c r="T201" s="199"/>
      <c r="U201" s="14"/>
      <c r="V201" s="14"/>
      <c r="W201" s="14"/>
      <c r="X201" s="14"/>
      <c r="Y201" s="14"/>
      <c r="Z201" s="14"/>
      <c r="AA201" s="14"/>
      <c r="AB201" s="14"/>
      <c r="AC201" s="14"/>
      <c r="AD201" s="14"/>
      <c r="AE201" s="14"/>
      <c r="AT201" s="193" t="s">
        <v>144</v>
      </c>
      <c r="AU201" s="193" t="s">
        <v>79</v>
      </c>
      <c r="AV201" s="14" t="s">
        <v>79</v>
      </c>
      <c r="AW201" s="14" t="s">
        <v>33</v>
      </c>
      <c r="AX201" s="14" t="s">
        <v>71</v>
      </c>
      <c r="AY201" s="193" t="s">
        <v>129</v>
      </c>
    </row>
    <row r="202" s="15" customFormat="1">
      <c r="A202" s="15"/>
      <c r="B202" s="210"/>
      <c r="C202" s="15"/>
      <c r="D202" s="185" t="s">
        <v>144</v>
      </c>
      <c r="E202" s="211" t="s">
        <v>3</v>
      </c>
      <c r="F202" s="212" t="s">
        <v>319</v>
      </c>
      <c r="G202" s="15"/>
      <c r="H202" s="213">
        <v>265.286</v>
      </c>
      <c r="I202" s="214"/>
      <c r="J202" s="15"/>
      <c r="K202" s="15"/>
      <c r="L202" s="210"/>
      <c r="M202" s="215"/>
      <c r="N202" s="216"/>
      <c r="O202" s="216"/>
      <c r="P202" s="216"/>
      <c r="Q202" s="216"/>
      <c r="R202" s="216"/>
      <c r="S202" s="216"/>
      <c r="T202" s="217"/>
      <c r="U202" s="15"/>
      <c r="V202" s="15"/>
      <c r="W202" s="15"/>
      <c r="X202" s="15"/>
      <c r="Y202" s="15"/>
      <c r="Z202" s="15"/>
      <c r="AA202" s="15"/>
      <c r="AB202" s="15"/>
      <c r="AC202" s="15"/>
      <c r="AD202" s="15"/>
      <c r="AE202" s="15"/>
      <c r="AT202" s="211" t="s">
        <v>144</v>
      </c>
      <c r="AU202" s="211" t="s">
        <v>79</v>
      </c>
      <c r="AV202" s="15" t="s">
        <v>85</v>
      </c>
      <c r="AW202" s="15" t="s">
        <v>33</v>
      </c>
      <c r="AX202" s="15" t="s">
        <v>15</v>
      </c>
      <c r="AY202" s="211" t="s">
        <v>129</v>
      </c>
    </row>
    <row r="203" s="2" customFormat="1" ht="66.75" customHeight="1">
      <c r="A203" s="39"/>
      <c r="B203" s="165"/>
      <c r="C203" s="166" t="s">
        <v>279</v>
      </c>
      <c r="D203" s="166" t="s">
        <v>132</v>
      </c>
      <c r="E203" s="167" t="s">
        <v>389</v>
      </c>
      <c r="F203" s="168" t="s">
        <v>390</v>
      </c>
      <c r="G203" s="169" t="s">
        <v>135</v>
      </c>
      <c r="H203" s="170">
        <v>56.847000000000001</v>
      </c>
      <c r="I203" s="171"/>
      <c r="J203" s="172">
        <f>ROUND(I203*H203,2)</f>
        <v>0</v>
      </c>
      <c r="K203" s="168" t="s">
        <v>136</v>
      </c>
      <c r="L203" s="40"/>
      <c r="M203" s="173" t="s">
        <v>3</v>
      </c>
      <c r="N203" s="174" t="s">
        <v>43</v>
      </c>
      <c r="O203" s="73"/>
      <c r="P203" s="175">
        <f>O203*H203</f>
        <v>0</v>
      </c>
      <c r="Q203" s="175">
        <v>0.00014999999999999999</v>
      </c>
      <c r="R203" s="175">
        <f>Q203*H203</f>
        <v>0.0085270499999999996</v>
      </c>
      <c r="S203" s="175">
        <v>0</v>
      </c>
      <c r="T203" s="176">
        <f>S203*H203</f>
        <v>0</v>
      </c>
      <c r="U203" s="39"/>
      <c r="V203" s="39"/>
      <c r="W203" s="39"/>
      <c r="X203" s="39"/>
      <c r="Y203" s="39"/>
      <c r="Z203" s="39"/>
      <c r="AA203" s="39"/>
      <c r="AB203" s="39"/>
      <c r="AC203" s="39"/>
      <c r="AD203" s="39"/>
      <c r="AE203" s="39"/>
      <c r="AR203" s="177" t="s">
        <v>219</v>
      </c>
      <c r="AT203" s="177" t="s">
        <v>132</v>
      </c>
      <c r="AU203" s="177" t="s">
        <v>79</v>
      </c>
      <c r="AY203" s="20" t="s">
        <v>129</v>
      </c>
      <c r="BE203" s="178">
        <f>IF(N203="základní",J203,0)</f>
        <v>0</v>
      </c>
      <c r="BF203" s="178">
        <f>IF(N203="snížená",J203,0)</f>
        <v>0</v>
      </c>
      <c r="BG203" s="178">
        <f>IF(N203="zákl. přenesená",J203,0)</f>
        <v>0</v>
      </c>
      <c r="BH203" s="178">
        <f>IF(N203="sníž. přenesená",J203,0)</f>
        <v>0</v>
      </c>
      <c r="BI203" s="178">
        <f>IF(N203="nulová",J203,0)</f>
        <v>0</v>
      </c>
      <c r="BJ203" s="20" t="s">
        <v>79</v>
      </c>
      <c r="BK203" s="178">
        <f>ROUND(I203*H203,2)</f>
        <v>0</v>
      </c>
      <c r="BL203" s="20" t="s">
        <v>219</v>
      </c>
      <c r="BM203" s="177" t="s">
        <v>1151</v>
      </c>
    </row>
    <row r="204" s="2" customFormat="1">
      <c r="A204" s="39"/>
      <c r="B204" s="40"/>
      <c r="C204" s="39"/>
      <c r="D204" s="179" t="s">
        <v>138</v>
      </c>
      <c r="E204" s="39"/>
      <c r="F204" s="180" t="s">
        <v>392</v>
      </c>
      <c r="G204" s="39"/>
      <c r="H204" s="39"/>
      <c r="I204" s="181"/>
      <c r="J204" s="39"/>
      <c r="K204" s="39"/>
      <c r="L204" s="40"/>
      <c r="M204" s="182"/>
      <c r="N204" s="183"/>
      <c r="O204" s="73"/>
      <c r="P204" s="73"/>
      <c r="Q204" s="73"/>
      <c r="R204" s="73"/>
      <c r="S204" s="73"/>
      <c r="T204" s="74"/>
      <c r="U204" s="39"/>
      <c r="V204" s="39"/>
      <c r="W204" s="39"/>
      <c r="X204" s="39"/>
      <c r="Y204" s="39"/>
      <c r="Z204" s="39"/>
      <c r="AA204" s="39"/>
      <c r="AB204" s="39"/>
      <c r="AC204" s="39"/>
      <c r="AD204" s="39"/>
      <c r="AE204" s="39"/>
      <c r="AT204" s="20" t="s">
        <v>138</v>
      </c>
      <c r="AU204" s="20" t="s">
        <v>79</v>
      </c>
    </row>
    <row r="205" s="13" customFormat="1">
      <c r="A205" s="13"/>
      <c r="B205" s="184"/>
      <c r="C205" s="13"/>
      <c r="D205" s="185" t="s">
        <v>144</v>
      </c>
      <c r="E205" s="186" t="s">
        <v>3</v>
      </c>
      <c r="F205" s="187" t="s">
        <v>1152</v>
      </c>
      <c r="G205" s="13"/>
      <c r="H205" s="186" t="s">
        <v>3</v>
      </c>
      <c r="I205" s="188"/>
      <c r="J205" s="13"/>
      <c r="K205" s="13"/>
      <c r="L205" s="184"/>
      <c r="M205" s="189"/>
      <c r="N205" s="190"/>
      <c r="O205" s="190"/>
      <c r="P205" s="190"/>
      <c r="Q205" s="190"/>
      <c r="R205" s="190"/>
      <c r="S205" s="190"/>
      <c r="T205" s="191"/>
      <c r="U205" s="13"/>
      <c r="V205" s="13"/>
      <c r="W205" s="13"/>
      <c r="X205" s="13"/>
      <c r="Y205" s="13"/>
      <c r="Z205" s="13"/>
      <c r="AA205" s="13"/>
      <c r="AB205" s="13"/>
      <c r="AC205" s="13"/>
      <c r="AD205" s="13"/>
      <c r="AE205" s="13"/>
      <c r="AT205" s="186" t="s">
        <v>144</v>
      </c>
      <c r="AU205" s="186" t="s">
        <v>79</v>
      </c>
      <c r="AV205" s="13" t="s">
        <v>15</v>
      </c>
      <c r="AW205" s="13" t="s">
        <v>33</v>
      </c>
      <c r="AX205" s="13" t="s">
        <v>71</v>
      </c>
      <c r="AY205" s="186" t="s">
        <v>129</v>
      </c>
    </row>
    <row r="206" s="13" customFormat="1">
      <c r="A206" s="13"/>
      <c r="B206" s="184"/>
      <c r="C206" s="13"/>
      <c r="D206" s="185" t="s">
        <v>144</v>
      </c>
      <c r="E206" s="186" t="s">
        <v>3</v>
      </c>
      <c r="F206" s="187" t="s">
        <v>1122</v>
      </c>
      <c r="G206" s="13"/>
      <c r="H206" s="186" t="s">
        <v>3</v>
      </c>
      <c r="I206" s="188"/>
      <c r="J206" s="13"/>
      <c r="K206" s="13"/>
      <c r="L206" s="184"/>
      <c r="M206" s="189"/>
      <c r="N206" s="190"/>
      <c r="O206" s="190"/>
      <c r="P206" s="190"/>
      <c r="Q206" s="190"/>
      <c r="R206" s="190"/>
      <c r="S206" s="190"/>
      <c r="T206" s="191"/>
      <c r="U206" s="13"/>
      <c r="V206" s="13"/>
      <c r="W206" s="13"/>
      <c r="X206" s="13"/>
      <c r="Y206" s="13"/>
      <c r="Z206" s="13"/>
      <c r="AA206" s="13"/>
      <c r="AB206" s="13"/>
      <c r="AC206" s="13"/>
      <c r="AD206" s="13"/>
      <c r="AE206" s="13"/>
      <c r="AT206" s="186" t="s">
        <v>144</v>
      </c>
      <c r="AU206" s="186" t="s">
        <v>79</v>
      </c>
      <c r="AV206" s="13" t="s">
        <v>15</v>
      </c>
      <c r="AW206" s="13" t="s">
        <v>33</v>
      </c>
      <c r="AX206" s="13" t="s">
        <v>71</v>
      </c>
      <c r="AY206" s="186" t="s">
        <v>129</v>
      </c>
    </row>
    <row r="207" s="14" customFormat="1">
      <c r="A207" s="14"/>
      <c r="B207" s="192"/>
      <c r="C207" s="14"/>
      <c r="D207" s="185" t="s">
        <v>144</v>
      </c>
      <c r="E207" s="193" t="s">
        <v>3</v>
      </c>
      <c r="F207" s="194" t="s">
        <v>1153</v>
      </c>
      <c r="G207" s="14"/>
      <c r="H207" s="195">
        <v>46.109999999999999</v>
      </c>
      <c r="I207" s="196"/>
      <c r="J207" s="14"/>
      <c r="K207" s="14"/>
      <c r="L207" s="192"/>
      <c r="M207" s="197"/>
      <c r="N207" s="198"/>
      <c r="O207" s="198"/>
      <c r="P207" s="198"/>
      <c r="Q207" s="198"/>
      <c r="R207" s="198"/>
      <c r="S207" s="198"/>
      <c r="T207" s="199"/>
      <c r="U207" s="14"/>
      <c r="V207" s="14"/>
      <c r="W207" s="14"/>
      <c r="X207" s="14"/>
      <c r="Y207" s="14"/>
      <c r="Z207" s="14"/>
      <c r="AA207" s="14"/>
      <c r="AB207" s="14"/>
      <c r="AC207" s="14"/>
      <c r="AD207" s="14"/>
      <c r="AE207" s="14"/>
      <c r="AT207" s="193" t="s">
        <v>144</v>
      </c>
      <c r="AU207" s="193" t="s">
        <v>79</v>
      </c>
      <c r="AV207" s="14" t="s">
        <v>79</v>
      </c>
      <c r="AW207" s="14" t="s">
        <v>33</v>
      </c>
      <c r="AX207" s="14" t="s">
        <v>71</v>
      </c>
      <c r="AY207" s="193" t="s">
        <v>129</v>
      </c>
    </row>
    <row r="208" s="13" customFormat="1">
      <c r="A208" s="13"/>
      <c r="B208" s="184"/>
      <c r="C208" s="13"/>
      <c r="D208" s="185" t="s">
        <v>144</v>
      </c>
      <c r="E208" s="186" t="s">
        <v>3</v>
      </c>
      <c r="F208" s="187" t="s">
        <v>307</v>
      </c>
      <c r="G208" s="13"/>
      <c r="H208" s="186" t="s">
        <v>3</v>
      </c>
      <c r="I208" s="188"/>
      <c r="J208" s="13"/>
      <c r="K208" s="13"/>
      <c r="L208" s="184"/>
      <c r="M208" s="189"/>
      <c r="N208" s="190"/>
      <c r="O208" s="190"/>
      <c r="P208" s="190"/>
      <c r="Q208" s="190"/>
      <c r="R208" s="190"/>
      <c r="S208" s="190"/>
      <c r="T208" s="191"/>
      <c r="U208" s="13"/>
      <c r="V208" s="13"/>
      <c r="W208" s="13"/>
      <c r="X208" s="13"/>
      <c r="Y208" s="13"/>
      <c r="Z208" s="13"/>
      <c r="AA208" s="13"/>
      <c r="AB208" s="13"/>
      <c r="AC208" s="13"/>
      <c r="AD208" s="13"/>
      <c r="AE208" s="13"/>
      <c r="AT208" s="186" t="s">
        <v>144</v>
      </c>
      <c r="AU208" s="186" t="s">
        <v>79</v>
      </c>
      <c r="AV208" s="13" t="s">
        <v>15</v>
      </c>
      <c r="AW208" s="13" t="s">
        <v>33</v>
      </c>
      <c r="AX208" s="13" t="s">
        <v>71</v>
      </c>
      <c r="AY208" s="186" t="s">
        <v>129</v>
      </c>
    </row>
    <row r="209" s="14" customFormat="1">
      <c r="A209" s="14"/>
      <c r="B209" s="192"/>
      <c r="C209" s="14"/>
      <c r="D209" s="185" t="s">
        <v>144</v>
      </c>
      <c r="E209" s="193" t="s">
        <v>3</v>
      </c>
      <c r="F209" s="194" t="s">
        <v>1154</v>
      </c>
      <c r="G209" s="14"/>
      <c r="H209" s="195">
        <v>5.8620000000000001</v>
      </c>
      <c r="I209" s="196"/>
      <c r="J209" s="14"/>
      <c r="K209" s="14"/>
      <c r="L209" s="192"/>
      <c r="M209" s="197"/>
      <c r="N209" s="198"/>
      <c r="O209" s="198"/>
      <c r="P209" s="198"/>
      <c r="Q209" s="198"/>
      <c r="R209" s="198"/>
      <c r="S209" s="198"/>
      <c r="T209" s="199"/>
      <c r="U209" s="14"/>
      <c r="V209" s="14"/>
      <c r="W209" s="14"/>
      <c r="X209" s="14"/>
      <c r="Y209" s="14"/>
      <c r="Z209" s="14"/>
      <c r="AA209" s="14"/>
      <c r="AB209" s="14"/>
      <c r="AC209" s="14"/>
      <c r="AD209" s="14"/>
      <c r="AE209" s="14"/>
      <c r="AT209" s="193" t="s">
        <v>144</v>
      </c>
      <c r="AU209" s="193" t="s">
        <v>79</v>
      </c>
      <c r="AV209" s="14" t="s">
        <v>79</v>
      </c>
      <c r="AW209" s="14" t="s">
        <v>33</v>
      </c>
      <c r="AX209" s="14" t="s">
        <v>71</v>
      </c>
      <c r="AY209" s="193" t="s">
        <v>129</v>
      </c>
    </row>
    <row r="210" s="13" customFormat="1">
      <c r="A210" s="13"/>
      <c r="B210" s="184"/>
      <c r="C210" s="13"/>
      <c r="D210" s="185" t="s">
        <v>144</v>
      </c>
      <c r="E210" s="186" t="s">
        <v>3</v>
      </c>
      <c r="F210" s="187" t="s">
        <v>312</v>
      </c>
      <c r="G210" s="13"/>
      <c r="H210" s="186" t="s">
        <v>3</v>
      </c>
      <c r="I210" s="188"/>
      <c r="J210" s="13"/>
      <c r="K210" s="13"/>
      <c r="L210" s="184"/>
      <c r="M210" s="189"/>
      <c r="N210" s="190"/>
      <c r="O210" s="190"/>
      <c r="P210" s="190"/>
      <c r="Q210" s="190"/>
      <c r="R210" s="190"/>
      <c r="S210" s="190"/>
      <c r="T210" s="191"/>
      <c r="U210" s="13"/>
      <c r="V210" s="13"/>
      <c r="W210" s="13"/>
      <c r="X210" s="13"/>
      <c r="Y210" s="13"/>
      <c r="Z210" s="13"/>
      <c r="AA210" s="13"/>
      <c r="AB210" s="13"/>
      <c r="AC210" s="13"/>
      <c r="AD210" s="13"/>
      <c r="AE210" s="13"/>
      <c r="AT210" s="186" t="s">
        <v>144</v>
      </c>
      <c r="AU210" s="186" t="s">
        <v>79</v>
      </c>
      <c r="AV210" s="13" t="s">
        <v>15</v>
      </c>
      <c r="AW210" s="13" t="s">
        <v>33</v>
      </c>
      <c r="AX210" s="13" t="s">
        <v>71</v>
      </c>
      <c r="AY210" s="186" t="s">
        <v>129</v>
      </c>
    </row>
    <row r="211" s="14" customFormat="1">
      <c r="A211" s="14"/>
      <c r="B211" s="192"/>
      <c r="C211" s="14"/>
      <c r="D211" s="185" t="s">
        <v>144</v>
      </c>
      <c r="E211" s="193" t="s">
        <v>3</v>
      </c>
      <c r="F211" s="194" t="s">
        <v>1155</v>
      </c>
      <c r="G211" s="14"/>
      <c r="H211" s="195">
        <v>4.875</v>
      </c>
      <c r="I211" s="196"/>
      <c r="J211" s="14"/>
      <c r="K211" s="14"/>
      <c r="L211" s="192"/>
      <c r="M211" s="197"/>
      <c r="N211" s="198"/>
      <c r="O211" s="198"/>
      <c r="P211" s="198"/>
      <c r="Q211" s="198"/>
      <c r="R211" s="198"/>
      <c r="S211" s="198"/>
      <c r="T211" s="199"/>
      <c r="U211" s="14"/>
      <c r="V211" s="14"/>
      <c r="W211" s="14"/>
      <c r="X211" s="14"/>
      <c r="Y211" s="14"/>
      <c r="Z211" s="14"/>
      <c r="AA211" s="14"/>
      <c r="AB211" s="14"/>
      <c r="AC211" s="14"/>
      <c r="AD211" s="14"/>
      <c r="AE211" s="14"/>
      <c r="AT211" s="193" t="s">
        <v>144</v>
      </c>
      <c r="AU211" s="193" t="s">
        <v>79</v>
      </c>
      <c r="AV211" s="14" t="s">
        <v>79</v>
      </c>
      <c r="AW211" s="14" t="s">
        <v>33</v>
      </c>
      <c r="AX211" s="14" t="s">
        <v>71</v>
      </c>
      <c r="AY211" s="193" t="s">
        <v>129</v>
      </c>
    </row>
    <row r="212" s="15" customFormat="1">
      <c r="A212" s="15"/>
      <c r="B212" s="210"/>
      <c r="C212" s="15"/>
      <c r="D212" s="185" t="s">
        <v>144</v>
      </c>
      <c r="E212" s="211" t="s">
        <v>3</v>
      </c>
      <c r="F212" s="212" t="s">
        <v>319</v>
      </c>
      <c r="G212" s="15"/>
      <c r="H212" s="213">
        <v>56.847000000000001</v>
      </c>
      <c r="I212" s="214"/>
      <c r="J212" s="15"/>
      <c r="K212" s="15"/>
      <c r="L212" s="210"/>
      <c r="M212" s="215"/>
      <c r="N212" s="216"/>
      <c r="O212" s="216"/>
      <c r="P212" s="216"/>
      <c r="Q212" s="216"/>
      <c r="R212" s="216"/>
      <c r="S212" s="216"/>
      <c r="T212" s="217"/>
      <c r="U212" s="15"/>
      <c r="V212" s="15"/>
      <c r="W212" s="15"/>
      <c r="X212" s="15"/>
      <c r="Y212" s="15"/>
      <c r="Z212" s="15"/>
      <c r="AA212" s="15"/>
      <c r="AB212" s="15"/>
      <c r="AC212" s="15"/>
      <c r="AD212" s="15"/>
      <c r="AE212" s="15"/>
      <c r="AT212" s="211" t="s">
        <v>144</v>
      </c>
      <c r="AU212" s="211" t="s">
        <v>79</v>
      </c>
      <c r="AV212" s="15" t="s">
        <v>85</v>
      </c>
      <c r="AW212" s="15" t="s">
        <v>33</v>
      </c>
      <c r="AX212" s="15" t="s">
        <v>15</v>
      </c>
      <c r="AY212" s="211" t="s">
        <v>129</v>
      </c>
    </row>
    <row r="213" s="2" customFormat="1" ht="66.75" customHeight="1">
      <c r="A213" s="39"/>
      <c r="B213" s="165"/>
      <c r="C213" s="166" t="s">
        <v>284</v>
      </c>
      <c r="D213" s="166" t="s">
        <v>132</v>
      </c>
      <c r="E213" s="167" t="s">
        <v>401</v>
      </c>
      <c r="F213" s="168" t="s">
        <v>402</v>
      </c>
      <c r="G213" s="169" t="s">
        <v>135</v>
      </c>
      <c r="H213" s="170">
        <v>56.847000000000001</v>
      </c>
      <c r="I213" s="171"/>
      <c r="J213" s="172">
        <f>ROUND(I213*H213,2)</f>
        <v>0</v>
      </c>
      <c r="K213" s="168" t="s">
        <v>136</v>
      </c>
      <c r="L213" s="40"/>
      <c r="M213" s="173" t="s">
        <v>3</v>
      </c>
      <c r="N213" s="174" t="s">
        <v>43</v>
      </c>
      <c r="O213" s="73"/>
      <c r="P213" s="175">
        <f>O213*H213</f>
        <v>0</v>
      </c>
      <c r="Q213" s="175">
        <v>0.00023000000000000001</v>
      </c>
      <c r="R213" s="175">
        <f>Q213*H213</f>
        <v>0.013074810000000001</v>
      </c>
      <c r="S213" s="175">
        <v>0</v>
      </c>
      <c r="T213" s="176">
        <f>S213*H213</f>
        <v>0</v>
      </c>
      <c r="U213" s="39"/>
      <c r="V213" s="39"/>
      <c r="W213" s="39"/>
      <c r="X213" s="39"/>
      <c r="Y213" s="39"/>
      <c r="Z213" s="39"/>
      <c r="AA213" s="39"/>
      <c r="AB213" s="39"/>
      <c r="AC213" s="39"/>
      <c r="AD213" s="39"/>
      <c r="AE213" s="39"/>
      <c r="AR213" s="177" t="s">
        <v>219</v>
      </c>
      <c r="AT213" s="177" t="s">
        <v>132</v>
      </c>
      <c r="AU213" s="177" t="s">
        <v>79</v>
      </c>
      <c r="AY213" s="20" t="s">
        <v>129</v>
      </c>
      <c r="BE213" s="178">
        <f>IF(N213="základní",J213,0)</f>
        <v>0</v>
      </c>
      <c r="BF213" s="178">
        <f>IF(N213="snížená",J213,0)</f>
        <v>0</v>
      </c>
      <c r="BG213" s="178">
        <f>IF(N213="zákl. přenesená",J213,0)</f>
        <v>0</v>
      </c>
      <c r="BH213" s="178">
        <f>IF(N213="sníž. přenesená",J213,0)</f>
        <v>0</v>
      </c>
      <c r="BI213" s="178">
        <f>IF(N213="nulová",J213,0)</f>
        <v>0</v>
      </c>
      <c r="BJ213" s="20" t="s">
        <v>79</v>
      </c>
      <c r="BK213" s="178">
        <f>ROUND(I213*H213,2)</f>
        <v>0</v>
      </c>
      <c r="BL213" s="20" t="s">
        <v>219</v>
      </c>
      <c r="BM213" s="177" t="s">
        <v>1156</v>
      </c>
    </row>
    <row r="214" s="2" customFormat="1">
      <c r="A214" s="39"/>
      <c r="B214" s="40"/>
      <c r="C214" s="39"/>
      <c r="D214" s="179" t="s">
        <v>138</v>
      </c>
      <c r="E214" s="39"/>
      <c r="F214" s="180" t="s">
        <v>404</v>
      </c>
      <c r="G214" s="39"/>
      <c r="H214" s="39"/>
      <c r="I214" s="181"/>
      <c r="J214" s="39"/>
      <c r="K214" s="39"/>
      <c r="L214" s="40"/>
      <c r="M214" s="182"/>
      <c r="N214" s="183"/>
      <c r="O214" s="73"/>
      <c r="P214" s="73"/>
      <c r="Q214" s="73"/>
      <c r="R214" s="73"/>
      <c r="S214" s="73"/>
      <c r="T214" s="74"/>
      <c r="U214" s="39"/>
      <c r="V214" s="39"/>
      <c r="W214" s="39"/>
      <c r="X214" s="39"/>
      <c r="Y214" s="39"/>
      <c r="Z214" s="39"/>
      <c r="AA214" s="39"/>
      <c r="AB214" s="39"/>
      <c r="AC214" s="39"/>
      <c r="AD214" s="39"/>
      <c r="AE214" s="39"/>
      <c r="AT214" s="20" t="s">
        <v>138</v>
      </c>
      <c r="AU214" s="20" t="s">
        <v>79</v>
      </c>
    </row>
    <row r="215" s="13" customFormat="1">
      <c r="A215" s="13"/>
      <c r="B215" s="184"/>
      <c r="C215" s="13"/>
      <c r="D215" s="185" t="s">
        <v>144</v>
      </c>
      <c r="E215" s="186" t="s">
        <v>3</v>
      </c>
      <c r="F215" s="187" t="s">
        <v>1152</v>
      </c>
      <c r="G215" s="13"/>
      <c r="H215" s="186" t="s">
        <v>3</v>
      </c>
      <c r="I215" s="188"/>
      <c r="J215" s="13"/>
      <c r="K215" s="13"/>
      <c r="L215" s="184"/>
      <c r="M215" s="189"/>
      <c r="N215" s="190"/>
      <c r="O215" s="190"/>
      <c r="P215" s="190"/>
      <c r="Q215" s="190"/>
      <c r="R215" s="190"/>
      <c r="S215" s="190"/>
      <c r="T215" s="191"/>
      <c r="U215" s="13"/>
      <c r="V215" s="13"/>
      <c r="W215" s="13"/>
      <c r="X215" s="13"/>
      <c r="Y215" s="13"/>
      <c r="Z215" s="13"/>
      <c r="AA215" s="13"/>
      <c r="AB215" s="13"/>
      <c r="AC215" s="13"/>
      <c r="AD215" s="13"/>
      <c r="AE215" s="13"/>
      <c r="AT215" s="186" t="s">
        <v>144</v>
      </c>
      <c r="AU215" s="186" t="s">
        <v>79</v>
      </c>
      <c r="AV215" s="13" t="s">
        <v>15</v>
      </c>
      <c r="AW215" s="13" t="s">
        <v>33</v>
      </c>
      <c r="AX215" s="13" t="s">
        <v>71</v>
      </c>
      <c r="AY215" s="186" t="s">
        <v>129</v>
      </c>
    </row>
    <row r="216" s="13" customFormat="1">
      <c r="A216" s="13"/>
      <c r="B216" s="184"/>
      <c r="C216" s="13"/>
      <c r="D216" s="185" t="s">
        <v>144</v>
      </c>
      <c r="E216" s="186" t="s">
        <v>3</v>
      </c>
      <c r="F216" s="187" t="s">
        <v>1122</v>
      </c>
      <c r="G216" s="13"/>
      <c r="H216" s="186" t="s">
        <v>3</v>
      </c>
      <c r="I216" s="188"/>
      <c r="J216" s="13"/>
      <c r="K216" s="13"/>
      <c r="L216" s="184"/>
      <c r="M216" s="189"/>
      <c r="N216" s="190"/>
      <c r="O216" s="190"/>
      <c r="P216" s="190"/>
      <c r="Q216" s="190"/>
      <c r="R216" s="190"/>
      <c r="S216" s="190"/>
      <c r="T216" s="191"/>
      <c r="U216" s="13"/>
      <c r="V216" s="13"/>
      <c r="W216" s="13"/>
      <c r="X216" s="13"/>
      <c r="Y216" s="13"/>
      <c r="Z216" s="13"/>
      <c r="AA216" s="13"/>
      <c r="AB216" s="13"/>
      <c r="AC216" s="13"/>
      <c r="AD216" s="13"/>
      <c r="AE216" s="13"/>
      <c r="AT216" s="186" t="s">
        <v>144</v>
      </c>
      <c r="AU216" s="186" t="s">
        <v>79</v>
      </c>
      <c r="AV216" s="13" t="s">
        <v>15</v>
      </c>
      <c r="AW216" s="13" t="s">
        <v>33</v>
      </c>
      <c r="AX216" s="13" t="s">
        <v>71</v>
      </c>
      <c r="AY216" s="186" t="s">
        <v>129</v>
      </c>
    </row>
    <row r="217" s="14" customFormat="1">
      <c r="A217" s="14"/>
      <c r="B217" s="192"/>
      <c r="C217" s="14"/>
      <c r="D217" s="185" t="s">
        <v>144</v>
      </c>
      <c r="E217" s="193" t="s">
        <v>3</v>
      </c>
      <c r="F217" s="194" t="s">
        <v>1153</v>
      </c>
      <c r="G217" s="14"/>
      <c r="H217" s="195">
        <v>46.109999999999999</v>
      </c>
      <c r="I217" s="196"/>
      <c r="J217" s="14"/>
      <c r="K217" s="14"/>
      <c r="L217" s="192"/>
      <c r="M217" s="197"/>
      <c r="N217" s="198"/>
      <c r="O217" s="198"/>
      <c r="P217" s="198"/>
      <c r="Q217" s="198"/>
      <c r="R217" s="198"/>
      <c r="S217" s="198"/>
      <c r="T217" s="199"/>
      <c r="U217" s="14"/>
      <c r="V217" s="14"/>
      <c r="W217" s="14"/>
      <c r="X217" s="14"/>
      <c r="Y217" s="14"/>
      <c r="Z217" s="14"/>
      <c r="AA217" s="14"/>
      <c r="AB217" s="14"/>
      <c r="AC217" s="14"/>
      <c r="AD217" s="14"/>
      <c r="AE217" s="14"/>
      <c r="AT217" s="193" t="s">
        <v>144</v>
      </c>
      <c r="AU217" s="193" t="s">
        <v>79</v>
      </c>
      <c r="AV217" s="14" t="s">
        <v>79</v>
      </c>
      <c r="AW217" s="14" t="s">
        <v>33</v>
      </c>
      <c r="AX217" s="14" t="s">
        <v>71</v>
      </c>
      <c r="AY217" s="193" t="s">
        <v>129</v>
      </c>
    </row>
    <row r="218" s="13" customFormat="1">
      <c r="A218" s="13"/>
      <c r="B218" s="184"/>
      <c r="C218" s="13"/>
      <c r="D218" s="185" t="s">
        <v>144</v>
      </c>
      <c r="E218" s="186" t="s">
        <v>3</v>
      </c>
      <c r="F218" s="187" t="s">
        <v>307</v>
      </c>
      <c r="G218" s="13"/>
      <c r="H218" s="186" t="s">
        <v>3</v>
      </c>
      <c r="I218" s="188"/>
      <c r="J218" s="13"/>
      <c r="K218" s="13"/>
      <c r="L218" s="184"/>
      <c r="M218" s="189"/>
      <c r="N218" s="190"/>
      <c r="O218" s="190"/>
      <c r="P218" s="190"/>
      <c r="Q218" s="190"/>
      <c r="R218" s="190"/>
      <c r="S218" s="190"/>
      <c r="T218" s="191"/>
      <c r="U218" s="13"/>
      <c r="V218" s="13"/>
      <c r="W218" s="13"/>
      <c r="X218" s="13"/>
      <c r="Y218" s="13"/>
      <c r="Z218" s="13"/>
      <c r="AA218" s="13"/>
      <c r="AB218" s="13"/>
      <c r="AC218" s="13"/>
      <c r="AD218" s="13"/>
      <c r="AE218" s="13"/>
      <c r="AT218" s="186" t="s">
        <v>144</v>
      </c>
      <c r="AU218" s="186" t="s">
        <v>79</v>
      </c>
      <c r="AV218" s="13" t="s">
        <v>15</v>
      </c>
      <c r="AW218" s="13" t="s">
        <v>33</v>
      </c>
      <c r="AX218" s="13" t="s">
        <v>71</v>
      </c>
      <c r="AY218" s="186" t="s">
        <v>129</v>
      </c>
    </row>
    <row r="219" s="14" customFormat="1">
      <c r="A219" s="14"/>
      <c r="B219" s="192"/>
      <c r="C219" s="14"/>
      <c r="D219" s="185" t="s">
        <v>144</v>
      </c>
      <c r="E219" s="193" t="s">
        <v>3</v>
      </c>
      <c r="F219" s="194" t="s">
        <v>1154</v>
      </c>
      <c r="G219" s="14"/>
      <c r="H219" s="195">
        <v>5.8620000000000001</v>
      </c>
      <c r="I219" s="196"/>
      <c r="J219" s="14"/>
      <c r="K219" s="14"/>
      <c r="L219" s="192"/>
      <c r="M219" s="197"/>
      <c r="N219" s="198"/>
      <c r="O219" s="198"/>
      <c r="P219" s="198"/>
      <c r="Q219" s="198"/>
      <c r="R219" s="198"/>
      <c r="S219" s="198"/>
      <c r="T219" s="199"/>
      <c r="U219" s="14"/>
      <c r="V219" s="14"/>
      <c r="W219" s="14"/>
      <c r="X219" s="14"/>
      <c r="Y219" s="14"/>
      <c r="Z219" s="14"/>
      <c r="AA219" s="14"/>
      <c r="AB219" s="14"/>
      <c r="AC219" s="14"/>
      <c r="AD219" s="14"/>
      <c r="AE219" s="14"/>
      <c r="AT219" s="193" t="s">
        <v>144</v>
      </c>
      <c r="AU219" s="193" t="s">
        <v>79</v>
      </c>
      <c r="AV219" s="14" t="s">
        <v>79</v>
      </c>
      <c r="AW219" s="14" t="s">
        <v>33</v>
      </c>
      <c r="AX219" s="14" t="s">
        <v>71</v>
      </c>
      <c r="AY219" s="193" t="s">
        <v>129</v>
      </c>
    </row>
    <row r="220" s="13" customFormat="1">
      <c r="A220" s="13"/>
      <c r="B220" s="184"/>
      <c r="C220" s="13"/>
      <c r="D220" s="185" t="s">
        <v>144</v>
      </c>
      <c r="E220" s="186" t="s">
        <v>3</v>
      </c>
      <c r="F220" s="187" t="s">
        <v>312</v>
      </c>
      <c r="G220" s="13"/>
      <c r="H220" s="186" t="s">
        <v>3</v>
      </c>
      <c r="I220" s="188"/>
      <c r="J220" s="13"/>
      <c r="K220" s="13"/>
      <c r="L220" s="184"/>
      <c r="M220" s="189"/>
      <c r="N220" s="190"/>
      <c r="O220" s="190"/>
      <c r="P220" s="190"/>
      <c r="Q220" s="190"/>
      <c r="R220" s="190"/>
      <c r="S220" s="190"/>
      <c r="T220" s="191"/>
      <c r="U220" s="13"/>
      <c r="V220" s="13"/>
      <c r="W220" s="13"/>
      <c r="X220" s="13"/>
      <c r="Y220" s="13"/>
      <c r="Z220" s="13"/>
      <c r="AA220" s="13"/>
      <c r="AB220" s="13"/>
      <c r="AC220" s="13"/>
      <c r="AD220" s="13"/>
      <c r="AE220" s="13"/>
      <c r="AT220" s="186" t="s">
        <v>144</v>
      </c>
      <c r="AU220" s="186" t="s">
        <v>79</v>
      </c>
      <c r="AV220" s="13" t="s">
        <v>15</v>
      </c>
      <c r="AW220" s="13" t="s">
        <v>33</v>
      </c>
      <c r="AX220" s="13" t="s">
        <v>71</v>
      </c>
      <c r="AY220" s="186" t="s">
        <v>129</v>
      </c>
    </row>
    <row r="221" s="14" customFormat="1">
      <c r="A221" s="14"/>
      <c r="B221" s="192"/>
      <c r="C221" s="14"/>
      <c r="D221" s="185" t="s">
        <v>144</v>
      </c>
      <c r="E221" s="193" t="s">
        <v>3</v>
      </c>
      <c r="F221" s="194" t="s">
        <v>1155</v>
      </c>
      <c r="G221" s="14"/>
      <c r="H221" s="195">
        <v>4.875</v>
      </c>
      <c r="I221" s="196"/>
      <c r="J221" s="14"/>
      <c r="K221" s="14"/>
      <c r="L221" s="192"/>
      <c r="M221" s="197"/>
      <c r="N221" s="198"/>
      <c r="O221" s="198"/>
      <c r="P221" s="198"/>
      <c r="Q221" s="198"/>
      <c r="R221" s="198"/>
      <c r="S221" s="198"/>
      <c r="T221" s="199"/>
      <c r="U221" s="14"/>
      <c r="V221" s="14"/>
      <c r="W221" s="14"/>
      <c r="X221" s="14"/>
      <c r="Y221" s="14"/>
      <c r="Z221" s="14"/>
      <c r="AA221" s="14"/>
      <c r="AB221" s="14"/>
      <c r="AC221" s="14"/>
      <c r="AD221" s="14"/>
      <c r="AE221" s="14"/>
      <c r="AT221" s="193" t="s">
        <v>144</v>
      </c>
      <c r="AU221" s="193" t="s">
        <v>79</v>
      </c>
      <c r="AV221" s="14" t="s">
        <v>79</v>
      </c>
      <c r="AW221" s="14" t="s">
        <v>33</v>
      </c>
      <c r="AX221" s="14" t="s">
        <v>71</v>
      </c>
      <c r="AY221" s="193" t="s">
        <v>129</v>
      </c>
    </row>
    <row r="222" s="15" customFormat="1">
      <c r="A222" s="15"/>
      <c r="B222" s="210"/>
      <c r="C222" s="15"/>
      <c r="D222" s="185" t="s">
        <v>144</v>
      </c>
      <c r="E222" s="211" t="s">
        <v>3</v>
      </c>
      <c r="F222" s="212" t="s">
        <v>319</v>
      </c>
      <c r="G222" s="15"/>
      <c r="H222" s="213">
        <v>56.847000000000001</v>
      </c>
      <c r="I222" s="214"/>
      <c r="J222" s="15"/>
      <c r="K222" s="15"/>
      <c r="L222" s="210"/>
      <c r="M222" s="215"/>
      <c r="N222" s="216"/>
      <c r="O222" s="216"/>
      <c r="P222" s="216"/>
      <c r="Q222" s="216"/>
      <c r="R222" s="216"/>
      <c r="S222" s="216"/>
      <c r="T222" s="217"/>
      <c r="U222" s="15"/>
      <c r="V222" s="15"/>
      <c r="W222" s="15"/>
      <c r="X222" s="15"/>
      <c r="Y222" s="15"/>
      <c r="Z222" s="15"/>
      <c r="AA222" s="15"/>
      <c r="AB222" s="15"/>
      <c r="AC222" s="15"/>
      <c r="AD222" s="15"/>
      <c r="AE222" s="15"/>
      <c r="AT222" s="211" t="s">
        <v>144</v>
      </c>
      <c r="AU222" s="211" t="s">
        <v>79</v>
      </c>
      <c r="AV222" s="15" t="s">
        <v>85</v>
      </c>
      <c r="AW222" s="15" t="s">
        <v>33</v>
      </c>
      <c r="AX222" s="15" t="s">
        <v>15</v>
      </c>
      <c r="AY222" s="211" t="s">
        <v>129</v>
      </c>
    </row>
    <row r="223" s="2" customFormat="1" ht="62.7" customHeight="1">
      <c r="A223" s="39"/>
      <c r="B223" s="165"/>
      <c r="C223" s="166" t="s">
        <v>291</v>
      </c>
      <c r="D223" s="166" t="s">
        <v>132</v>
      </c>
      <c r="E223" s="167" t="s">
        <v>406</v>
      </c>
      <c r="F223" s="168" t="s">
        <v>407</v>
      </c>
      <c r="G223" s="169" t="s">
        <v>135</v>
      </c>
      <c r="H223" s="170">
        <v>69.140000000000001</v>
      </c>
      <c r="I223" s="171"/>
      <c r="J223" s="172">
        <f>ROUND(I223*H223,2)</f>
        <v>0</v>
      </c>
      <c r="K223" s="168" t="s">
        <v>136</v>
      </c>
      <c r="L223" s="40"/>
      <c r="M223" s="173" t="s">
        <v>3</v>
      </c>
      <c r="N223" s="174" t="s">
        <v>43</v>
      </c>
      <c r="O223" s="73"/>
      <c r="P223" s="175">
        <f>O223*H223</f>
        <v>0</v>
      </c>
      <c r="Q223" s="175">
        <v>5.0000000000000002E-05</v>
      </c>
      <c r="R223" s="175">
        <f>Q223*H223</f>
        <v>0.003457</v>
      </c>
      <c r="S223" s="175">
        <v>0</v>
      </c>
      <c r="T223" s="176">
        <f>S223*H223</f>
        <v>0</v>
      </c>
      <c r="U223" s="39"/>
      <c r="V223" s="39"/>
      <c r="W223" s="39"/>
      <c r="X223" s="39"/>
      <c r="Y223" s="39"/>
      <c r="Z223" s="39"/>
      <c r="AA223" s="39"/>
      <c r="AB223" s="39"/>
      <c r="AC223" s="39"/>
      <c r="AD223" s="39"/>
      <c r="AE223" s="39"/>
      <c r="AR223" s="177" t="s">
        <v>219</v>
      </c>
      <c r="AT223" s="177" t="s">
        <v>132</v>
      </c>
      <c r="AU223" s="177" t="s">
        <v>79</v>
      </c>
      <c r="AY223" s="20" t="s">
        <v>129</v>
      </c>
      <c r="BE223" s="178">
        <f>IF(N223="základní",J223,0)</f>
        <v>0</v>
      </c>
      <c r="BF223" s="178">
        <f>IF(N223="snížená",J223,0)</f>
        <v>0</v>
      </c>
      <c r="BG223" s="178">
        <f>IF(N223="zákl. přenesená",J223,0)</f>
        <v>0</v>
      </c>
      <c r="BH223" s="178">
        <f>IF(N223="sníž. přenesená",J223,0)</f>
        <v>0</v>
      </c>
      <c r="BI223" s="178">
        <f>IF(N223="nulová",J223,0)</f>
        <v>0</v>
      </c>
      <c r="BJ223" s="20" t="s">
        <v>79</v>
      </c>
      <c r="BK223" s="178">
        <f>ROUND(I223*H223,2)</f>
        <v>0</v>
      </c>
      <c r="BL223" s="20" t="s">
        <v>219</v>
      </c>
      <c r="BM223" s="177" t="s">
        <v>1157</v>
      </c>
    </row>
    <row r="224" s="2" customFormat="1">
      <c r="A224" s="39"/>
      <c r="B224" s="40"/>
      <c r="C224" s="39"/>
      <c r="D224" s="179" t="s">
        <v>138</v>
      </c>
      <c r="E224" s="39"/>
      <c r="F224" s="180" t="s">
        <v>409</v>
      </c>
      <c r="G224" s="39"/>
      <c r="H224" s="39"/>
      <c r="I224" s="181"/>
      <c r="J224" s="39"/>
      <c r="K224" s="39"/>
      <c r="L224" s="40"/>
      <c r="M224" s="182"/>
      <c r="N224" s="183"/>
      <c r="O224" s="73"/>
      <c r="P224" s="73"/>
      <c r="Q224" s="73"/>
      <c r="R224" s="73"/>
      <c r="S224" s="73"/>
      <c r="T224" s="74"/>
      <c r="U224" s="39"/>
      <c r="V224" s="39"/>
      <c r="W224" s="39"/>
      <c r="X224" s="39"/>
      <c r="Y224" s="39"/>
      <c r="Z224" s="39"/>
      <c r="AA224" s="39"/>
      <c r="AB224" s="39"/>
      <c r="AC224" s="39"/>
      <c r="AD224" s="39"/>
      <c r="AE224" s="39"/>
      <c r="AT224" s="20" t="s">
        <v>138</v>
      </c>
      <c r="AU224" s="20" t="s">
        <v>79</v>
      </c>
    </row>
    <row r="225" s="13" customFormat="1">
      <c r="A225" s="13"/>
      <c r="B225" s="184"/>
      <c r="C225" s="13"/>
      <c r="D225" s="185" t="s">
        <v>144</v>
      </c>
      <c r="E225" s="186" t="s">
        <v>3</v>
      </c>
      <c r="F225" s="187" t="s">
        <v>1126</v>
      </c>
      <c r="G225" s="13"/>
      <c r="H225" s="186" t="s">
        <v>3</v>
      </c>
      <c r="I225" s="188"/>
      <c r="J225" s="13"/>
      <c r="K225" s="13"/>
      <c r="L225" s="184"/>
      <c r="M225" s="189"/>
      <c r="N225" s="190"/>
      <c r="O225" s="190"/>
      <c r="P225" s="190"/>
      <c r="Q225" s="190"/>
      <c r="R225" s="190"/>
      <c r="S225" s="190"/>
      <c r="T225" s="191"/>
      <c r="U225" s="13"/>
      <c r="V225" s="13"/>
      <c r="W225" s="13"/>
      <c r="X225" s="13"/>
      <c r="Y225" s="13"/>
      <c r="Z225" s="13"/>
      <c r="AA225" s="13"/>
      <c r="AB225" s="13"/>
      <c r="AC225" s="13"/>
      <c r="AD225" s="13"/>
      <c r="AE225" s="13"/>
      <c r="AT225" s="186" t="s">
        <v>144</v>
      </c>
      <c r="AU225" s="186" t="s">
        <v>79</v>
      </c>
      <c r="AV225" s="13" t="s">
        <v>15</v>
      </c>
      <c r="AW225" s="13" t="s">
        <v>33</v>
      </c>
      <c r="AX225" s="13" t="s">
        <v>71</v>
      </c>
      <c r="AY225" s="186" t="s">
        <v>129</v>
      </c>
    </row>
    <row r="226" s="14" customFormat="1">
      <c r="A226" s="14"/>
      <c r="B226" s="192"/>
      <c r="C226" s="14"/>
      <c r="D226" s="185" t="s">
        <v>144</v>
      </c>
      <c r="E226" s="193" t="s">
        <v>3</v>
      </c>
      <c r="F226" s="194" t="s">
        <v>1127</v>
      </c>
      <c r="G226" s="14"/>
      <c r="H226" s="195">
        <v>13</v>
      </c>
      <c r="I226" s="196"/>
      <c r="J226" s="14"/>
      <c r="K226" s="14"/>
      <c r="L226" s="192"/>
      <c r="M226" s="197"/>
      <c r="N226" s="198"/>
      <c r="O226" s="198"/>
      <c r="P226" s="198"/>
      <c r="Q226" s="198"/>
      <c r="R226" s="198"/>
      <c r="S226" s="198"/>
      <c r="T226" s="199"/>
      <c r="U226" s="14"/>
      <c r="V226" s="14"/>
      <c r="W226" s="14"/>
      <c r="X226" s="14"/>
      <c r="Y226" s="14"/>
      <c r="Z226" s="14"/>
      <c r="AA226" s="14"/>
      <c r="AB226" s="14"/>
      <c r="AC226" s="14"/>
      <c r="AD226" s="14"/>
      <c r="AE226" s="14"/>
      <c r="AT226" s="193" t="s">
        <v>144</v>
      </c>
      <c r="AU226" s="193" t="s">
        <v>79</v>
      </c>
      <c r="AV226" s="14" t="s">
        <v>79</v>
      </c>
      <c r="AW226" s="14" t="s">
        <v>33</v>
      </c>
      <c r="AX226" s="14" t="s">
        <v>71</v>
      </c>
      <c r="AY226" s="193" t="s">
        <v>129</v>
      </c>
    </row>
    <row r="227" s="14" customFormat="1">
      <c r="A227" s="14"/>
      <c r="B227" s="192"/>
      <c r="C227" s="14"/>
      <c r="D227" s="185" t="s">
        <v>144</v>
      </c>
      <c r="E227" s="193" t="s">
        <v>3</v>
      </c>
      <c r="F227" s="194" t="s">
        <v>1128</v>
      </c>
      <c r="G227" s="14"/>
      <c r="H227" s="195">
        <v>14.94</v>
      </c>
      <c r="I227" s="196"/>
      <c r="J227" s="14"/>
      <c r="K227" s="14"/>
      <c r="L227" s="192"/>
      <c r="M227" s="197"/>
      <c r="N227" s="198"/>
      <c r="O227" s="198"/>
      <c r="P227" s="198"/>
      <c r="Q227" s="198"/>
      <c r="R227" s="198"/>
      <c r="S227" s="198"/>
      <c r="T227" s="199"/>
      <c r="U227" s="14"/>
      <c r="V227" s="14"/>
      <c r="W227" s="14"/>
      <c r="X227" s="14"/>
      <c r="Y227" s="14"/>
      <c r="Z227" s="14"/>
      <c r="AA227" s="14"/>
      <c r="AB227" s="14"/>
      <c r="AC227" s="14"/>
      <c r="AD227" s="14"/>
      <c r="AE227" s="14"/>
      <c r="AT227" s="193" t="s">
        <v>144</v>
      </c>
      <c r="AU227" s="193" t="s">
        <v>79</v>
      </c>
      <c r="AV227" s="14" t="s">
        <v>79</v>
      </c>
      <c r="AW227" s="14" t="s">
        <v>33</v>
      </c>
      <c r="AX227" s="14" t="s">
        <v>71</v>
      </c>
      <c r="AY227" s="193" t="s">
        <v>129</v>
      </c>
    </row>
    <row r="228" s="13" customFormat="1">
      <c r="A228" s="13"/>
      <c r="B228" s="184"/>
      <c r="C228" s="13"/>
      <c r="D228" s="185" t="s">
        <v>144</v>
      </c>
      <c r="E228" s="186" t="s">
        <v>3</v>
      </c>
      <c r="F228" s="187" t="s">
        <v>314</v>
      </c>
      <c r="G228" s="13"/>
      <c r="H228" s="186" t="s">
        <v>3</v>
      </c>
      <c r="I228" s="188"/>
      <c r="J228" s="13"/>
      <c r="K228" s="13"/>
      <c r="L228" s="184"/>
      <c r="M228" s="189"/>
      <c r="N228" s="190"/>
      <c r="O228" s="190"/>
      <c r="P228" s="190"/>
      <c r="Q228" s="190"/>
      <c r="R228" s="190"/>
      <c r="S228" s="190"/>
      <c r="T228" s="191"/>
      <c r="U228" s="13"/>
      <c r="V228" s="13"/>
      <c r="W228" s="13"/>
      <c r="X228" s="13"/>
      <c r="Y228" s="13"/>
      <c r="Z228" s="13"/>
      <c r="AA228" s="13"/>
      <c r="AB228" s="13"/>
      <c r="AC228" s="13"/>
      <c r="AD228" s="13"/>
      <c r="AE228" s="13"/>
      <c r="AT228" s="186" t="s">
        <v>144</v>
      </c>
      <c r="AU228" s="186" t="s">
        <v>79</v>
      </c>
      <c r="AV228" s="13" t="s">
        <v>15</v>
      </c>
      <c r="AW228" s="13" t="s">
        <v>33</v>
      </c>
      <c r="AX228" s="13" t="s">
        <v>71</v>
      </c>
      <c r="AY228" s="186" t="s">
        <v>129</v>
      </c>
    </row>
    <row r="229" s="14" customFormat="1">
      <c r="A229" s="14"/>
      <c r="B229" s="192"/>
      <c r="C229" s="14"/>
      <c r="D229" s="185" t="s">
        <v>144</v>
      </c>
      <c r="E229" s="193" t="s">
        <v>3</v>
      </c>
      <c r="F229" s="194" t="s">
        <v>1129</v>
      </c>
      <c r="G229" s="14"/>
      <c r="H229" s="195">
        <v>14.199999999999999</v>
      </c>
      <c r="I229" s="196"/>
      <c r="J229" s="14"/>
      <c r="K229" s="14"/>
      <c r="L229" s="192"/>
      <c r="M229" s="197"/>
      <c r="N229" s="198"/>
      <c r="O229" s="198"/>
      <c r="P229" s="198"/>
      <c r="Q229" s="198"/>
      <c r="R229" s="198"/>
      <c r="S229" s="198"/>
      <c r="T229" s="199"/>
      <c r="U229" s="14"/>
      <c r="V229" s="14"/>
      <c r="W229" s="14"/>
      <c r="X229" s="14"/>
      <c r="Y229" s="14"/>
      <c r="Z229" s="14"/>
      <c r="AA229" s="14"/>
      <c r="AB229" s="14"/>
      <c r="AC229" s="14"/>
      <c r="AD229" s="14"/>
      <c r="AE229" s="14"/>
      <c r="AT229" s="193" t="s">
        <v>144</v>
      </c>
      <c r="AU229" s="193" t="s">
        <v>79</v>
      </c>
      <c r="AV229" s="14" t="s">
        <v>79</v>
      </c>
      <c r="AW229" s="14" t="s">
        <v>33</v>
      </c>
      <c r="AX229" s="14" t="s">
        <v>71</v>
      </c>
      <c r="AY229" s="193" t="s">
        <v>129</v>
      </c>
    </row>
    <row r="230" s="14" customFormat="1">
      <c r="A230" s="14"/>
      <c r="B230" s="192"/>
      <c r="C230" s="14"/>
      <c r="D230" s="185" t="s">
        <v>144</v>
      </c>
      <c r="E230" s="193" t="s">
        <v>3</v>
      </c>
      <c r="F230" s="194" t="s">
        <v>1130</v>
      </c>
      <c r="G230" s="14"/>
      <c r="H230" s="195">
        <v>27</v>
      </c>
      <c r="I230" s="196"/>
      <c r="J230" s="14"/>
      <c r="K230" s="14"/>
      <c r="L230" s="192"/>
      <c r="M230" s="197"/>
      <c r="N230" s="198"/>
      <c r="O230" s="198"/>
      <c r="P230" s="198"/>
      <c r="Q230" s="198"/>
      <c r="R230" s="198"/>
      <c r="S230" s="198"/>
      <c r="T230" s="199"/>
      <c r="U230" s="14"/>
      <c r="V230" s="14"/>
      <c r="W230" s="14"/>
      <c r="X230" s="14"/>
      <c r="Y230" s="14"/>
      <c r="Z230" s="14"/>
      <c r="AA230" s="14"/>
      <c r="AB230" s="14"/>
      <c r="AC230" s="14"/>
      <c r="AD230" s="14"/>
      <c r="AE230" s="14"/>
      <c r="AT230" s="193" t="s">
        <v>144</v>
      </c>
      <c r="AU230" s="193" t="s">
        <v>79</v>
      </c>
      <c r="AV230" s="14" t="s">
        <v>79</v>
      </c>
      <c r="AW230" s="14" t="s">
        <v>33</v>
      </c>
      <c r="AX230" s="14" t="s">
        <v>71</v>
      </c>
      <c r="AY230" s="193" t="s">
        <v>129</v>
      </c>
    </row>
    <row r="231" s="15" customFormat="1">
      <c r="A231" s="15"/>
      <c r="B231" s="210"/>
      <c r="C231" s="15"/>
      <c r="D231" s="185" t="s">
        <v>144</v>
      </c>
      <c r="E231" s="211" t="s">
        <v>3</v>
      </c>
      <c r="F231" s="212" t="s">
        <v>319</v>
      </c>
      <c r="G231" s="15"/>
      <c r="H231" s="213">
        <v>69.140000000000001</v>
      </c>
      <c r="I231" s="214"/>
      <c r="J231" s="15"/>
      <c r="K231" s="15"/>
      <c r="L231" s="210"/>
      <c r="M231" s="215"/>
      <c r="N231" s="216"/>
      <c r="O231" s="216"/>
      <c r="P231" s="216"/>
      <c r="Q231" s="216"/>
      <c r="R231" s="216"/>
      <c r="S231" s="216"/>
      <c r="T231" s="217"/>
      <c r="U231" s="15"/>
      <c r="V231" s="15"/>
      <c r="W231" s="15"/>
      <c r="X231" s="15"/>
      <c r="Y231" s="15"/>
      <c r="Z231" s="15"/>
      <c r="AA231" s="15"/>
      <c r="AB231" s="15"/>
      <c r="AC231" s="15"/>
      <c r="AD231" s="15"/>
      <c r="AE231" s="15"/>
      <c r="AT231" s="211" t="s">
        <v>144</v>
      </c>
      <c r="AU231" s="211" t="s">
        <v>79</v>
      </c>
      <c r="AV231" s="15" t="s">
        <v>85</v>
      </c>
      <c r="AW231" s="15" t="s">
        <v>33</v>
      </c>
      <c r="AX231" s="15" t="s">
        <v>15</v>
      </c>
      <c r="AY231" s="211" t="s">
        <v>129</v>
      </c>
    </row>
    <row r="232" s="2" customFormat="1" ht="24.15" customHeight="1">
      <c r="A232" s="39"/>
      <c r="B232" s="165"/>
      <c r="C232" s="200" t="s">
        <v>300</v>
      </c>
      <c r="D232" s="200" t="s">
        <v>147</v>
      </c>
      <c r="E232" s="201" t="s">
        <v>412</v>
      </c>
      <c r="F232" s="202" t="s">
        <v>413</v>
      </c>
      <c r="G232" s="203" t="s">
        <v>135</v>
      </c>
      <c r="H232" s="204">
        <v>522.28399999999999</v>
      </c>
      <c r="I232" s="205"/>
      <c r="J232" s="206">
        <f>ROUND(I232*H232,2)</f>
        <v>0</v>
      </c>
      <c r="K232" s="202" t="s">
        <v>136</v>
      </c>
      <c r="L232" s="207"/>
      <c r="M232" s="208" t="s">
        <v>3</v>
      </c>
      <c r="N232" s="209" t="s">
        <v>43</v>
      </c>
      <c r="O232" s="73"/>
      <c r="P232" s="175">
        <f>O232*H232</f>
        <v>0</v>
      </c>
      <c r="Q232" s="175">
        <v>0.0019</v>
      </c>
      <c r="R232" s="175">
        <f>Q232*H232</f>
        <v>0.99233959999999999</v>
      </c>
      <c r="S232" s="175">
        <v>0</v>
      </c>
      <c r="T232" s="176">
        <f>S232*H232</f>
        <v>0</v>
      </c>
      <c r="U232" s="39"/>
      <c r="V232" s="39"/>
      <c r="W232" s="39"/>
      <c r="X232" s="39"/>
      <c r="Y232" s="39"/>
      <c r="Z232" s="39"/>
      <c r="AA232" s="39"/>
      <c r="AB232" s="39"/>
      <c r="AC232" s="39"/>
      <c r="AD232" s="39"/>
      <c r="AE232" s="39"/>
      <c r="AR232" s="177" t="s">
        <v>320</v>
      </c>
      <c r="AT232" s="177" t="s">
        <v>147</v>
      </c>
      <c r="AU232" s="177" t="s">
        <v>79</v>
      </c>
      <c r="AY232" s="20" t="s">
        <v>129</v>
      </c>
      <c r="BE232" s="178">
        <f>IF(N232="základní",J232,0)</f>
        <v>0</v>
      </c>
      <c r="BF232" s="178">
        <f>IF(N232="snížená",J232,0)</f>
        <v>0</v>
      </c>
      <c r="BG232" s="178">
        <f>IF(N232="zákl. přenesená",J232,0)</f>
        <v>0</v>
      </c>
      <c r="BH232" s="178">
        <f>IF(N232="sníž. přenesená",J232,0)</f>
        <v>0</v>
      </c>
      <c r="BI232" s="178">
        <f>IF(N232="nulová",J232,0)</f>
        <v>0</v>
      </c>
      <c r="BJ232" s="20" t="s">
        <v>79</v>
      </c>
      <c r="BK232" s="178">
        <f>ROUND(I232*H232,2)</f>
        <v>0</v>
      </c>
      <c r="BL232" s="20" t="s">
        <v>219</v>
      </c>
      <c r="BM232" s="177" t="s">
        <v>1158</v>
      </c>
    </row>
    <row r="233" s="13" customFormat="1">
      <c r="A233" s="13"/>
      <c r="B233" s="184"/>
      <c r="C233" s="13"/>
      <c r="D233" s="185" t="s">
        <v>144</v>
      </c>
      <c r="E233" s="186" t="s">
        <v>3</v>
      </c>
      <c r="F233" s="187" t="s">
        <v>1121</v>
      </c>
      <c r="G233" s="13"/>
      <c r="H233" s="186" t="s">
        <v>3</v>
      </c>
      <c r="I233" s="188"/>
      <c r="J233" s="13"/>
      <c r="K233" s="13"/>
      <c r="L233" s="184"/>
      <c r="M233" s="189"/>
      <c r="N233" s="190"/>
      <c r="O233" s="190"/>
      <c r="P233" s="190"/>
      <c r="Q233" s="190"/>
      <c r="R233" s="190"/>
      <c r="S233" s="190"/>
      <c r="T233" s="191"/>
      <c r="U233" s="13"/>
      <c r="V233" s="13"/>
      <c r="W233" s="13"/>
      <c r="X233" s="13"/>
      <c r="Y233" s="13"/>
      <c r="Z233" s="13"/>
      <c r="AA233" s="13"/>
      <c r="AB233" s="13"/>
      <c r="AC233" s="13"/>
      <c r="AD233" s="13"/>
      <c r="AE233" s="13"/>
      <c r="AT233" s="186" t="s">
        <v>144</v>
      </c>
      <c r="AU233" s="186" t="s">
        <v>79</v>
      </c>
      <c r="AV233" s="13" t="s">
        <v>15</v>
      </c>
      <c r="AW233" s="13" t="s">
        <v>33</v>
      </c>
      <c r="AX233" s="13" t="s">
        <v>71</v>
      </c>
      <c r="AY233" s="186" t="s">
        <v>129</v>
      </c>
    </row>
    <row r="234" s="13" customFormat="1">
      <c r="A234" s="13"/>
      <c r="B234" s="184"/>
      <c r="C234" s="13"/>
      <c r="D234" s="185" t="s">
        <v>144</v>
      </c>
      <c r="E234" s="186" t="s">
        <v>3</v>
      </c>
      <c r="F234" s="187" t="s">
        <v>1122</v>
      </c>
      <c r="G234" s="13"/>
      <c r="H234" s="186" t="s">
        <v>3</v>
      </c>
      <c r="I234" s="188"/>
      <c r="J234" s="13"/>
      <c r="K234" s="13"/>
      <c r="L234" s="184"/>
      <c r="M234" s="189"/>
      <c r="N234" s="190"/>
      <c r="O234" s="190"/>
      <c r="P234" s="190"/>
      <c r="Q234" s="190"/>
      <c r="R234" s="190"/>
      <c r="S234" s="190"/>
      <c r="T234" s="191"/>
      <c r="U234" s="13"/>
      <c r="V234" s="13"/>
      <c r="W234" s="13"/>
      <c r="X234" s="13"/>
      <c r="Y234" s="13"/>
      <c r="Z234" s="13"/>
      <c r="AA234" s="13"/>
      <c r="AB234" s="13"/>
      <c r="AC234" s="13"/>
      <c r="AD234" s="13"/>
      <c r="AE234" s="13"/>
      <c r="AT234" s="186" t="s">
        <v>144</v>
      </c>
      <c r="AU234" s="186" t="s">
        <v>79</v>
      </c>
      <c r="AV234" s="13" t="s">
        <v>15</v>
      </c>
      <c r="AW234" s="13" t="s">
        <v>33</v>
      </c>
      <c r="AX234" s="13" t="s">
        <v>71</v>
      </c>
      <c r="AY234" s="186" t="s">
        <v>129</v>
      </c>
    </row>
    <row r="235" s="14" customFormat="1">
      <c r="A235" s="14"/>
      <c r="B235" s="192"/>
      <c r="C235" s="14"/>
      <c r="D235" s="185" t="s">
        <v>144</v>
      </c>
      <c r="E235" s="193" t="s">
        <v>3</v>
      </c>
      <c r="F235" s="194" t="s">
        <v>1123</v>
      </c>
      <c r="G235" s="14"/>
      <c r="H235" s="195">
        <v>307.39999999999998</v>
      </c>
      <c r="I235" s="196"/>
      <c r="J235" s="14"/>
      <c r="K235" s="14"/>
      <c r="L235" s="192"/>
      <c r="M235" s="197"/>
      <c r="N235" s="198"/>
      <c r="O235" s="198"/>
      <c r="P235" s="198"/>
      <c r="Q235" s="198"/>
      <c r="R235" s="198"/>
      <c r="S235" s="198"/>
      <c r="T235" s="199"/>
      <c r="U235" s="14"/>
      <c r="V235" s="14"/>
      <c r="W235" s="14"/>
      <c r="X235" s="14"/>
      <c r="Y235" s="14"/>
      <c r="Z235" s="14"/>
      <c r="AA235" s="14"/>
      <c r="AB235" s="14"/>
      <c r="AC235" s="14"/>
      <c r="AD235" s="14"/>
      <c r="AE235" s="14"/>
      <c r="AT235" s="193" t="s">
        <v>144</v>
      </c>
      <c r="AU235" s="193" t="s">
        <v>79</v>
      </c>
      <c r="AV235" s="14" t="s">
        <v>79</v>
      </c>
      <c r="AW235" s="14" t="s">
        <v>33</v>
      </c>
      <c r="AX235" s="14" t="s">
        <v>71</v>
      </c>
      <c r="AY235" s="193" t="s">
        <v>129</v>
      </c>
    </row>
    <row r="236" s="13" customFormat="1">
      <c r="A236" s="13"/>
      <c r="B236" s="184"/>
      <c r="C236" s="13"/>
      <c r="D236" s="185" t="s">
        <v>144</v>
      </c>
      <c r="E236" s="186" t="s">
        <v>3</v>
      </c>
      <c r="F236" s="187" t="s">
        <v>307</v>
      </c>
      <c r="G236" s="13"/>
      <c r="H236" s="186" t="s">
        <v>3</v>
      </c>
      <c r="I236" s="188"/>
      <c r="J236" s="13"/>
      <c r="K236" s="13"/>
      <c r="L236" s="184"/>
      <c r="M236" s="189"/>
      <c r="N236" s="190"/>
      <c r="O236" s="190"/>
      <c r="P236" s="190"/>
      <c r="Q236" s="190"/>
      <c r="R236" s="190"/>
      <c r="S236" s="190"/>
      <c r="T236" s="191"/>
      <c r="U236" s="13"/>
      <c r="V236" s="13"/>
      <c r="W236" s="13"/>
      <c r="X236" s="13"/>
      <c r="Y236" s="13"/>
      <c r="Z236" s="13"/>
      <c r="AA236" s="13"/>
      <c r="AB236" s="13"/>
      <c r="AC236" s="13"/>
      <c r="AD236" s="13"/>
      <c r="AE236" s="13"/>
      <c r="AT236" s="186" t="s">
        <v>144</v>
      </c>
      <c r="AU236" s="186" t="s">
        <v>79</v>
      </c>
      <c r="AV236" s="13" t="s">
        <v>15</v>
      </c>
      <c r="AW236" s="13" t="s">
        <v>33</v>
      </c>
      <c r="AX236" s="13" t="s">
        <v>71</v>
      </c>
      <c r="AY236" s="186" t="s">
        <v>129</v>
      </c>
    </row>
    <row r="237" s="14" customFormat="1">
      <c r="A237" s="14"/>
      <c r="B237" s="192"/>
      <c r="C237" s="14"/>
      <c r="D237" s="185" t="s">
        <v>144</v>
      </c>
      <c r="E237" s="193" t="s">
        <v>3</v>
      </c>
      <c r="F237" s="194" t="s">
        <v>1124</v>
      </c>
      <c r="G237" s="14"/>
      <c r="H237" s="195">
        <v>39.079999999999998</v>
      </c>
      <c r="I237" s="196"/>
      <c r="J237" s="14"/>
      <c r="K237" s="14"/>
      <c r="L237" s="192"/>
      <c r="M237" s="197"/>
      <c r="N237" s="198"/>
      <c r="O237" s="198"/>
      <c r="P237" s="198"/>
      <c r="Q237" s="198"/>
      <c r="R237" s="198"/>
      <c r="S237" s="198"/>
      <c r="T237" s="199"/>
      <c r="U237" s="14"/>
      <c r="V237" s="14"/>
      <c r="W237" s="14"/>
      <c r="X237" s="14"/>
      <c r="Y237" s="14"/>
      <c r="Z237" s="14"/>
      <c r="AA237" s="14"/>
      <c r="AB237" s="14"/>
      <c r="AC237" s="14"/>
      <c r="AD237" s="14"/>
      <c r="AE237" s="14"/>
      <c r="AT237" s="193" t="s">
        <v>144</v>
      </c>
      <c r="AU237" s="193" t="s">
        <v>79</v>
      </c>
      <c r="AV237" s="14" t="s">
        <v>79</v>
      </c>
      <c r="AW237" s="14" t="s">
        <v>33</v>
      </c>
      <c r="AX237" s="14" t="s">
        <v>71</v>
      </c>
      <c r="AY237" s="193" t="s">
        <v>129</v>
      </c>
    </row>
    <row r="238" s="13" customFormat="1">
      <c r="A238" s="13"/>
      <c r="B238" s="184"/>
      <c r="C238" s="13"/>
      <c r="D238" s="185" t="s">
        <v>144</v>
      </c>
      <c r="E238" s="186" t="s">
        <v>3</v>
      </c>
      <c r="F238" s="187" t="s">
        <v>312</v>
      </c>
      <c r="G238" s="13"/>
      <c r="H238" s="186" t="s">
        <v>3</v>
      </c>
      <c r="I238" s="188"/>
      <c r="J238" s="13"/>
      <c r="K238" s="13"/>
      <c r="L238" s="184"/>
      <c r="M238" s="189"/>
      <c r="N238" s="190"/>
      <c r="O238" s="190"/>
      <c r="P238" s="190"/>
      <c r="Q238" s="190"/>
      <c r="R238" s="190"/>
      <c r="S238" s="190"/>
      <c r="T238" s="191"/>
      <c r="U238" s="13"/>
      <c r="V238" s="13"/>
      <c r="W238" s="13"/>
      <c r="X238" s="13"/>
      <c r="Y238" s="13"/>
      <c r="Z238" s="13"/>
      <c r="AA238" s="13"/>
      <c r="AB238" s="13"/>
      <c r="AC238" s="13"/>
      <c r="AD238" s="13"/>
      <c r="AE238" s="13"/>
      <c r="AT238" s="186" t="s">
        <v>144</v>
      </c>
      <c r="AU238" s="186" t="s">
        <v>79</v>
      </c>
      <c r="AV238" s="13" t="s">
        <v>15</v>
      </c>
      <c r="AW238" s="13" t="s">
        <v>33</v>
      </c>
      <c r="AX238" s="13" t="s">
        <v>71</v>
      </c>
      <c r="AY238" s="186" t="s">
        <v>129</v>
      </c>
    </row>
    <row r="239" s="14" customFormat="1">
      <c r="A239" s="14"/>
      <c r="B239" s="192"/>
      <c r="C239" s="14"/>
      <c r="D239" s="185" t="s">
        <v>144</v>
      </c>
      <c r="E239" s="193" t="s">
        <v>3</v>
      </c>
      <c r="F239" s="194" t="s">
        <v>1125</v>
      </c>
      <c r="G239" s="14"/>
      <c r="H239" s="195">
        <v>32.5</v>
      </c>
      <c r="I239" s="196"/>
      <c r="J239" s="14"/>
      <c r="K239" s="14"/>
      <c r="L239" s="192"/>
      <c r="M239" s="197"/>
      <c r="N239" s="198"/>
      <c r="O239" s="198"/>
      <c r="P239" s="198"/>
      <c r="Q239" s="198"/>
      <c r="R239" s="198"/>
      <c r="S239" s="198"/>
      <c r="T239" s="199"/>
      <c r="U239" s="14"/>
      <c r="V239" s="14"/>
      <c r="W239" s="14"/>
      <c r="X239" s="14"/>
      <c r="Y239" s="14"/>
      <c r="Z239" s="14"/>
      <c r="AA239" s="14"/>
      <c r="AB239" s="14"/>
      <c r="AC239" s="14"/>
      <c r="AD239" s="14"/>
      <c r="AE239" s="14"/>
      <c r="AT239" s="193" t="s">
        <v>144</v>
      </c>
      <c r="AU239" s="193" t="s">
        <v>79</v>
      </c>
      <c r="AV239" s="14" t="s">
        <v>79</v>
      </c>
      <c r="AW239" s="14" t="s">
        <v>33</v>
      </c>
      <c r="AX239" s="14" t="s">
        <v>71</v>
      </c>
      <c r="AY239" s="193" t="s">
        <v>129</v>
      </c>
    </row>
    <row r="240" s="13" customFormat="1">
      <c r="A240" s="13"/>
      <c r="B240" s="184"/>
      <c r="C240" s="13"/>
      <c r="D240" s="185" t="s">
        <v>144</v>
      </c>
      <c r="E240" s="186" t="s">
        <v>3</v>
      </c>
      <c r="F240" s="187" t="s">
        <v>1126</v>
      </c>
      <c r="G240" s="13"/>
      <c r="H240" s="186" t="s">
        <v>3</v>
      </c>
      <c r="I240" s="188"/>
      <c r="J240" s="13"/>
      <c r="K240" s="13"/>
      <c r="L240" s="184"/>
      <c r="M240" s="189"/>
      <c r="N240" s="190"/>
      <c r="O240" s="190"/>
      <c r="P240" s="190"/>
      <c r="Q240" s="190"/>
      <c r="R240" s="190"/>
      <c r="S240" s="190"/>
      <c r="T240" s="191"/>
      <c r="U240" s="13"/>
      <c r="V240" s="13"/>
      <c r="W240" s="13"/>
      <c r="X240" s="13"/>
      <c r="Y240" s="13"/>
      <c r="Z240" s="13"/>
      <c r="AA240" s="13"/>
      <c r="AB240" s="13"/>
      <c r="AC240" s="13"/>
      <c r="AD240" s="13"/>
      <c r="AE240" s="13"/>
      <c r="AT240" s="186" t="s">
        <v>144</v>
      </c>
      <c r="AU240" s="186" t="s">
        <v>79</v>
      </c>
      <c r="AV240" s="13" t="s">
        <v>15</v>
      </c>
      <c r="AW240" s="13" t="s">
        <v>33</v>
      </c>
      <c r="AX240" s="13" t="s">
        <v>71</v>
      </c>
      <c r="AY240" s="186" t="s">
        <v>129</v>
      </c>
    </row>
    <row r="241" s="14" customFormat="1">
      <c r="A241" s="14"/>
      <c r="B241" s="192"/>
      <c r="C241" s="14"/>
      <c r="D241" s="185" t="s">
        <v>144</v>
      </c>
      <c r="E241" s="193" t="s">
        <v>3</v>
      </c>
      <c r="F241" s="194" t="s">
        <v>1127</v>
      </c>
      <c r="G241" s="14"/>
      <c r="H241" s="195">
        <v>13</v>
      </c>
      <c r="I241" s="196"/>
      <c r="J241" s="14"/>
      <c r="K241" s="14"/>
      <c r="L241" s="192"/>
      <c r="M241" s="197"/>
      <c r="N241" s="198"/>
      <c r="O241" s="198"/>
      <c r="P241" s="198"/>
      <c r="Q241" s="198"/>
      <c r="R241" s="198"/>
      <c r="S241" s="198"/>
      <c r="T241" s="199"/>
      <c r="U241" s="14"/>
      <c r="V241" s="14"/>
      <c r="W241" s="14"/>
      <c r="X241" s="14"/>
      <c r="Y241" s="14"/>
      <c r="Z241" s="14"/>
      <c r="AA241" s="14"/>
      <c r="AB241" s="14"/>
      <c r="AC241" s="14"/>
      <c r="AD241" s="14"/>
      <c r="AE241" s="14"/>
      <c r="AT241" s="193" t="s">
        <v>144</v>
      </c>
      <c r="AU241" s="193" t="s">
        <v>79</v>
      </c>
      <c r="AV241" s="14" t="s">
        <v>79</v>
      </c>
      <c r="AW241" s="14" t="s">
        <v>33</v>
      </c>
      <c r="AX241" s="14" t="s">
        <v>71</v>
      </c>
      <c r="AY241" s="193" t="s">
        <v>129</v>
      </c>
    </row>
    <row r="242" s="14" customFormat="1">
      <c r="A242" s="14"/>
      <c r="B242" s="192"/>
      <c r="C242" s="14"/>
      <c r="D242" s="185" t="s">
        <v>144</v>
      </c>
      <c r="E242" s="193" t="s">
        <v>3</v>
      </c>
      <c r="F242" s="194" t="s">
        <v>1128</v>
      </c>
      <c r="G242" s="14"/>
      <c r="H242" s="195">
        <v>14.94</v>
      </c>
      <c r="I242" s="196"/>
      <c r="J242" s="14"/>
      <c r="K242" s="14"/>
      <c r="L242" s="192"/>
      <c r="M242" s="197"/>
      <c r="N242" s="198"/>
      <c r="O242" s="198"/>
      <c r="P242" s="198"/>
      <c r="Q242" s="198"/>
      <c r="R242" s="198"/>
      <c r="S242" s="198"/>
      <c r="T242" s="199"/>
      <c r="U242" s="14"/>
      <c r="V242" s="14"/>
      <c r="W242" s="14"/>
      <c r="X242" s="14"/>
      <c r="Y242" s="14"/>
      <c r="Z242" s="14"/>
      <c r="AA242" s="14"/>
      <c r="AB242" s="14"/>
      <c r="AC242" s="14"/>
      <c r="AD242" s="14"/>
      <c r="AE242" s="14"/>
      <c r="AT242" s="193" t="s">
        <v>144</v>
      </c>
      <c r="AU242" s="193" t="s">
        <v>79</v>
      </c>
      <c r="AV242" s="14" t="s">
        <v>79</v>
      </c>
      <c r="AW242" s="14" t="s">
        <v>33</v>
      </c>
      <c r="AX242" s="14" t="s">
        <v>71</v>
      </c>
      <c r="AY242" s="193" t="s">
        <v>129</v>
      </c>
    </row>
    <row r="243" s="13" customFormat="1">
      <c r="A243" s="13"/>
      <c r="B243" s="184"/>
      <c r="C243" s="13"/>
      <c r="D243" s="185" t="s">
        <v>144</v>
      </c>
      <c r="E243" s="186" t="s">
        <v>3</v>
      </c>
      <c r="F243" s="187" t="s">
        <v>314</v>
      </c>
      <c r="G243" s="13"/>
      <c r="H243" s="186" t="s">
        <v>3</v>
      </c>
      <c r="I243" s="188"/>
      <c r="J243" s="13"/>
      <c r="K243" s="13"/>
      <c r="L243" s="184"/>
      <c r="M243" s="189"/>
      <c r="N243" s="190"/>
      <c r="O243" s="190"/>
      <c r="P243" s="190"/>
      <c r="Q243" s="190"/>
      <c r="R243" s="190"/>
      <c r="S243" s="190"/>
      <c r="T243" s="191"/>
      <c r="U243" s="13"/>
      <c r="V243" s="13"/>
      <c r="W243" s="13"/>
      <c r="X243" s="13"/>
      <c r="Y243" s="13"/>
      <c r="Z243" s="13"/>
      <c r="AA243" s="13"/>
      <c r="AB243" s="13"/>
      <c r="AC243" s="13"/>
      <c r="AD243" s="13"/>
      <c r="AE243" s="13"/>
      <c r="AT243" s="186" t="s">
        <v>144</v>
      </c>
      <c r="AU243" s="186" t="s">
        <v>79</v>
      </c>
      <c r="AV243" s="13" t="s">
        <v>15</v>
      </c>
      <c r="AW243" s="13" t="s">
        <v>33</v>
      </c>
      <c r="AX243" s="13" t="s">
        <v>71</v>
      </c>
      <c r="AY243" s="186" t="s">
        <v>129</v>
      </c>
    </row>
    <row r="244" s="14" customFormat="1">
      <c r="A244" s="14"/>
      <c r="B244" s="192"/>
      <c r="C244" s="14"/>
      <c r="D244" s="185" t="s">
        <v>144</v>
      </c>
      <c r="E244" s="193" t="s">
        <v>3</v>
      </c>
      <c r="F244" s="194" t="s">
        <v>1129</v>
      </c>
      <c r="G244" s="14"/>
      <c r="H244" s="195">
        <v>14.199999999999999</v>
      </c>
      <c r="I244" s="196"/>
      <c r="J244" s="14"/>
      <c r="K244" s="14"/>
      <c r="L244" s="192"/>
      <c r="M244" s="197"/>
      <c r="N244" s="198"/>
      <c r="O244" s="198"/>
      <c r="P244" s="198"/>
      <c r="Q244" s="198"/>
      <c r="R244" s="198"/>
      <c r="S244" s="198"/>
      <c r="T244" s="199"/>
      <c r="U244" s="14"/>
      <c r="V244" s="14"/>
      <c r="W244" s="14"/>
      <c r="X244" s="14"/>
      <c r="Y244" s="14"/>
      <c r="Z244" s="14"/>
      <c r="AA244" s="14"/>
      <c r="AB244" s="14"/>
      <c r="AC244" s="14"/>
      <c r="AD244" s="14"/>
      <c r="AE244" s="14"/>
      <c r="AT244" s="193" t="s">
        <v>144</v>
      </c>
      <c r="AU244" s="193" t="s">
        <v>79</v>
      </c>
      <c r="AV244" s="14" t="s">
        <v>79</v>
      </c>
      <c r="AW244" s="14" t="s">
        <v>33</v>
      </c>
      <c r="AX244" s="14" t="s">
        <v>71</v>
      </c>
      <c r="AY244" s="193" t="s">
        <v>129</v>
      </c>
    </row>
    <row r="245" s="14" customFormat="1">
      <c r="A245" s="14"/>
      <c r="B245" s="192"/>
      <c r="C245" s="14"/>
      <c r="D245" s="185" t="s">
        <v>144</v>
      </c>
      <c r="E245" s="193" t="s">
        <v>3</v>
      </c>
      <c r="F245" s="194" t="s">
        <v>1130</v>
      </c>
      <c r="G245" s="14"/>
      <c r="H245" s="195">
        <v>27</v>
      </c>
      <c r="I245" s="196"/>
      <c r="J245" s="14"/>
      <c r="K245" s="14"/>
      <c r="L245" s="192"/>
      <c r="M245" s="197"/>
      <c r="N245" s="198"/>
      <c r="O245" s="198"/>
      <c r="P245" s="198"/>
      <c r="Q245" s="198"/>
      <c r="R245" s="198"/>
      <c r="S245" s="198"/>
      <c r="T245" s="199"/>
      <c r="U245" s="14"/>
      <c r="V245" s="14"/>
      <c r="W245" s="14"/>
      <c r="X245" s="14"/>
      <c r="Y245" s="14"/>
      <c r="Z245" s="14"/>
      <c r="AA245" s="14"/>
      <c r="AB245" s="14"/>
      <c r="AC245" s="14"/>
      <c r="AD245" s="14"/>
      <c r="AE245" s="14"/>
      <c r="AT245" s="193" t="s">
        <v>144</v>
      </c>
      <c r="AU245" s="193" t="s">
        <v>79</v>
      </c>
      <c r="AV245" s="14" t="s">
        <v>79</v>
      </c>
      <c r="AW245" s="14" t="s">
        <v>33</v>
      </c>
      <c r="AX245" s="14" t="s">
        <v>71</v>
      </c>
      <c r="AY245" s="193" t="s">
        <v>129</v>
      </c>
    </row>
    <row r="246" s="15" customFormat="1">
      <c r="A246" s="15"/>
      <c r="B246" s="210"/>
      <c r="C246" s="15"/>
      <c r="D246" s="185" t="s">
        <v>144</v>
      </c>
      <c r="E246" s="211" t="s">
        <v>3</v>
      </c>
      <c r="F246" s="212" t="s">
        <v>319</v>
      </c>
      <c r="G246" s="15"/>
      <c r="H246" s="213">
        <v>448.12</v>
      </c>
      <c r="I246" s="214"/>
      <c r="J246" s="15"/>
      <c r="K246" s="15"/>
      <c r="L246" s="210"/>
      <c r="M246" s="215"/>
      <c r="N246" s="216"/>
      <c r="O246" s="216"/>
      <c r="P246" s="216"/>
      <c r="Q246" s="216"/>
      <c r="R246" s="216"/>
      <c r="S246" s="216"/>
      <c r="T246" s="217"/>
      <c r="U246" s="15"/>
      <c r="V246" s="15"/>
      <c r="W246" s="15"/>
      <c r="X246" s="15"/>
      <c r="Y246" s="15"/>
      <c r="Z246" s="15"/>
      <c r="AA246" s="15"/>
      <c r="AB246" s="15"/>
      <c r="AC246" s="15"/>
      <c r="AD246" s="15"/>
      <c r="AE246" s="15"/>
      <c r="AT246" s="211" t="s">
        <v>144</v>
      </c>
      <c r="AU246" s="211" t="s">
        <v>79</v>
      </c>
      <c r="AV246" s="15" t="s">
        <v>85</v>
      </c>
      <c r="AW246" s="15" t="s">
        <v>33</v>
      </c>
      <c r="AX246" s="15" t="s">
        <v>15</v>
      </c>
      <c r="AY246" s="211" t="s">
        <v>129</v>
      </c>
    </row>
    <row r="247" s="14" customFormat="1">
      <c r="A247" s="14"/>
      <c r="B247" s="192"/>
      <c r="C247" s="14"/>
      <c r="D247" s="185" t="s">
        <v>144</v>
      </c>
      <c r="E247" s="14"/>
      <c r="F247" s="194" t="s">
        <v>1159</v>
      </c>
      <c r="G247" s="14"/>
      <c r="H247" s="195">
        <v>522.28399999999999</v>
      </c>
      <c r="I247" s="196"/>
      <c r="J247" s="14"/>
      <c r="K247" s="14"/>
      <c r="L247" s="192"/>
      <c r="M247" s="197"/>
      <c r="N247" s="198"/>
      <c r="O247" s="198"/>
      <c r="P247" s="198"/>
      <c r="Q247" s="198"/>
      <c r="R247" s="198"/>
      <c r="S247" s="198"/>
      <c r="T247" s="199"/>
      <c r="U247" s="14"/>
      <c r="V247" s="14"/>
      <c r="W247" s="14"/>
      <c r="X247" s="14"/>
      <c r="Y247" s="14"/>
      <c r="Z247" s="14"/>
      <c r="AA247" s="14"/>
      <c r="AB247" s="14"/>
      <c r="AC247" s="14"/>
      <c r="AD247" s="14"/>
      <c r="AE247" s="14"/>
      <c r="AT247" s="193" t="s">
        <v>144</v>
      </c>
      <c r="AU247" s="193" t="s">
        <v>79</v>
      </c>
      <c r="AV247" s="14" t="s">
        <v>79</v>
      </c>
      <c r="AW247" s="14" t="s">
        <v>4</v>
      </c>
      <c r="AX247" s="14" t="s">
        <v>15</v>
      </c>
      <c r="AY247" s="193" t="s">
        <v>129</v>
      </c>
    </row>
    <row r="248" s="2" customFormat="1" ht="21.75" customHeight="1">
      <c r="A248" s="39"/>
      <c r="B248" s="165"/>
      <c r="C248" s="166" t="s">
        <v>320</v>
      </c>
      <c r="D248" s="166" t="s">
        <v>132</v>
      </c>
      <c r="E248" s="167" t="s">
        <v>417</v>
      </c>
      <c r="F248" s="168" t="s">
        <v>418</v>
      </c>
      <c r="G248" s="169" t="s">
        <v>135</v>
      </c>
      <c r="H248" s="170">
        <v>448.12</v>
      </c>
      <c r="I248" s="171"/>
      <c r="J248" s="172">
        <f>ROUND(I248*H248,2)</f>
        <v>0</v>
      </c>
      <c r="K248" s="168" t="s">
        <v>3</v>
      </c>
      <c r="L248" s="40"/>
      <c r="M248" s="173" t="s">
        <v>3</v>
      </c>
      <c r="N248" s="174" t="s">
        <v>43</v>
      </c>
      <c r="O248" s="73"/>
      <c r="P248" s="175">
        <f>O248*H248</f>
        <v>0</v>
      </c>
      <c r="Q248" s="175">
        <v>0</v>
      </c>
      <c r="R248" s="175">
        <f>Q248*H248</f>
        <v>0</v>
      </c>
      <c r="S248" s="175">
        <v>0</v>
      </c>
      <c r="T248" s="176">
        <f>S248*H248</f>
        <v>0</v>
      </c>
      <c r="U248" s="39"/>
      <c r="V248" s="39"/>
      <c r="W248" s="39"/>
      <c r="X248" s="39"/>
      <c r="Y248" s="39"/>
      <c r="Z248" s="39"/>
      <c r="AA248" s="39"/>
      <c r="AB248" s="39"/>
      <c r="AC248" s="39"/>
      <c r="AD248" s="39"/>
      <c r="AE248" s="39"/>
      <c r="AR248" s="177" t="s">
        <v>219</v>
      </c>
      <c r="AT248" s="177" t="s">
        <v>132</v>
      </c>
      <c r="AU248" s="177" t="s">
        <v>79</v>
      </c>
      <c r="AY248" s="20" t="s">
        <v>129</v>
      </c>
      <c r="BE248" s="178">
        <f>IF(N248="základní",J248,0)</f>
        <v>0</v>
      </c>
      <c r="BF248" s="178">
        <f>IF(N248="snížená",J248,0)</f>
        <v>0</v>
      </c>
      <c r="BG248" s="178">
        <f>IF(N248="zákl. přenesená",J248,0)</f>
        <v>0</v>
      </c>
      <c r="BH248" s="178">
        <f>IF(N248="sníž. přenesená",J248,0)</f>
        <v>0</v>
      </c>
      <c r="BI248" s="178">
        <f>IF(N248="nulová",J248,0)</f>
        <v>0</v>
      </c>
      <c r="BJ248" s="20" t="s">
        <v>79</v>
      </c>
      <c r="BK248" s="178">
        <f>ROUND(I248*H248,2)</f>
        <v>0</v>
      </c>
      <c r="BL248" s="20" t="s">
        <v>219</v>
      </c>
      <c r="BM248" s="177" t="s">
        <v>1160</v>
      </c>
    </row>
    <row r="249" s="13" customFormat="1">
      <c r="A249" s="13"/>
      <c r="B249" s="184"/>
      <c r="C249" s="13"/>
      <c r="D249" s="185" t="s">
        <v>144</v>
      </c>
      <c r="E249" s="186" t="s">
        <v>3</v>
      </c>
      <c r="F249" s="187" t="s">
        <v>1121</v>
      </c>
      <c r="G249" s="13"/>
      <c r="H249" s="186" t="s">
        <v>3</v>
      </c>
      <c r="I249" s="188"/>
      <c r="J249" s="13"/>
      <c r="K249" s="13"/>
      <c r="L249" s="184"/>
      <c r="M249" s="189"/>
      <c r="N249" s="190"/>
      <c r="O249" s="190"/>
      <c r="P249" s="190"/>
      <c r="Q249" s="190"/>
      <c r="R249" s="190"/>
      <c r="S249" s="190"/>
      <c r="T249" s="191"/>
      <c r="U249" s="13"/>
      <c r="V249" s="13"/>
      <c r="W249" s="13"/>
      <c r="X249" s="13"/>
      <c r="Y249" s="13"/>
      <c r="Z249" s="13"/>
      <c r="AA249" s="13"/>
      <c r="AB249" s="13"/>
      <c r="AC249" s="13"/>
      <c r="AD249" s="13"/>
      <c r="AE249" s="13"/>
      <c r="AT249" s="186" t="s">
        <v>144</v>
      </c>
      <c r="AU249" s="186" t="s">
        <v>79</v>
      </c>
      <c r="AV249" s="13" t="s">
        <v>15</v>
      </c>
      <c r="AW249" s="13" t="s">
        <v>33</v>
      </c>
      <c r="AX249" s="13" t="s">
        <v>71</v>
      </c>
      <c r="AY249" s="186" t="s">
        <v>129</v>
      </c>
    </row>
    <row r="250" s="13" customFormat="1">
      <c r="A250" s="13"/>
      <c r="B250" s="184"/>
      <c r="C250" s="13"/>
      <c r="D250" s="185" t="s">
        <v>144</v>
      </c>
      <c r="E250" s="186" t="s">
        <v>3</v>
      </c>
      <c r="F250" s="187" t="s">
        <v>1122</v>
      </c>
      <c r="G250" s="13"/>
      <c r="H250" s="186" t="s">
        <v>3</v>
      </c>
      <c r="I250" s="188"/>
      <c r="J250" s="13"/>
      <c r="K250" s="13"/>
      <c r="L250" s="184"/>
      <c r="M250" s="189"/>
      <c r="N250" s="190"/>
      <c r="O250" s="190"/>
      <c r="P250" s="190"/>
      <c r="Q250" s="190"/>
      <c r="R250" s="190"/>
      <c r="S250" s="190"/>
      <c r="T250" s="191"/>
      <c r="U250" s="13"/>
      <c r="V250" s="13"/>
      <c r="W250" s="13"/>
      <c r="X250" s="13"/>
      <c r="Y250" s="13"/>
      <c r="Z250" s="13"/>
      <c r="AA250" s="13"/>
      <c r="AB250" s="13"/>
      <c r="AC250" s="13"/>
      <c r="AD250" s="13"/>
      <c r="AE250" s="13"/>
      <c r="AT250" s="186" t="s">
        <v>144</v>
      </c>
      <c r="AU250" s="186" t="s">
        <v>79</v>
      </c>
      <c r="AV250" s="13" t="s">
        <v>15</v>
      </c>
      <c r="AW250" s="13" t="s">
        <v>33</v>
      </c>
      <c r="AX250" s="13" t="s">
        <v>71</v>
      </c>
      <c r="AY250" s="186" t="s">
        <v>129</v>
      </c>
    </row>
    <row r="251" s="14" customFormat="1">
      <c r="A251" s="14"/>
      <c r="B251" s="192"/>
      <c r="C251" s="14"/>
      <c r="D251" s="185" t="s">
        <v>144</v>
      </c>
      <c r="E251" s="193" t="s">
        <v>3</v>
      </c>
      <c r="F251" s="194" t="s">
        <v>1123</v>
      </c>
      <c r="G251" s="14"/>
      <c r="H251" s="195">
        <v>307.39999999999998</v>
      </c>
      <c r="I251" s="196"/>
      <c r="J251" s="14"/>
      <c r="K251" s="14"/>
      <c r="L251" s="192"/>
      <c r="M251" s="197"/>
      <c r="N251" s="198"/>
      <c r="O251" s="198"/>
      <c r="P251" s="198"/>
      <c r="Q251" s="198"/>
      <c r="R251" s="198"/>
      <c r="S251" s="198"/>
      <c r="T251" s="199"/>
      <c r="U251" s="14"/>
      <c r="V251" s="14"/>
      <c r="W251" s="14"/>
      <c r="X251" s="14"/>
      <c r="Y251" s="14"/>
      <c r="Z251" s="14"/>
      <c r="AA251" s="14"/>
      <c r="AB251" s="14"/>
      <c r="AC251" s="14"/>
      <c r="AD251" s="14"/>
      <c r="AE251" s="14"/>
      <c r="AT251" s="193" t="s">
        <v>144</v>
      </c>
      <c r="AU251" s="193" t="s">
        <v>79</v>
      </c>
      <c r="AV251" s="14" t="s">
        <v>79</v>
      </c>
      <c r="AW251" s="14" t="s">
        <v>33</v>
      </c>
      <c r="AX251" s="14" t="s">
        <v>71</v>
      </c>
      <c r="AY251" s="193" t="s">
        <v>129</v>
      </c>
    </row>
    <row r="252" s="13" customFormat="1">
      <c r="A252" s="13"/>
      <c r="B252" s="184"/>
      <c r="C252" s="13"/>
      <c r="D252" s="185" t="s">
        <v>144</v>
      </c>
      <c r="E252" s="186" t="s">
        <v>3</v>
      </c>
      <c r="F252" s="187" t="s">
        <v>307</v>
      </c>
      <c r="G252" s="13"/>
      <c r="H252" s="186" t="s">
        <v>3</v>
      </c>
      <c r="I252" s="188"/>
      <c r="J252" s="13"/>
      <c r="K252" s="13"/>
      <c r="L252" s="184"/>
      <c r="M252" s="189"/>
      <c r="N252" s="190"/>
      <c r="O252" s="190"/>
      <c r="P252" s="190"/>
      <c r="Q252" s="190"/>
      <c r="R252" s="190"/>
      <c r="S252" s="190"/>
      <c r="T252" s="191"/>
      <c r="U252" s="13"/>
      <c r="V252" s="13"/>
      <c r="W252" s="13"/>
      <c r="X252" s="13"/>
      <c r="Y252" s="13"/>
      <c r="Z252" s="13"/>
      <c r="AA252" s="13"/>
      <c r="AB252" s="13"/>
      <c r="AC252" s="13"/>
      <c r="AD252" s="13"/>
      <c r="AE252" s="13"/>
      <c r="AT252" s="186" t="s">
        <v>144</v>
      </c>
      <c r="AU252" s="186" t="s">
        <v>79</v>
      </c>
      <c r="AV252" s="13" t="s">
        <v>15</v>
      </c>
      <c r="AW252" s="13" t="s">
        <v>33</v>
      </c>
      <c r="AX252" s="13" t="s">
        <v>71</v>
      </c>
      <c r="AY252" s="186" t="s">
        <v>129</v>
      </c>
    </row>
    <row r="253" s="14" customFormat="1">
      <c r="A253" s="14"/>
      <c r="B253" s="192"/>
      <c r="C253" s="14"/>
      <c r="D253" s="185" t="s">
        <v>144</v>
      </c>
      <c r="E253" s="193" t="s">
        <v>3</v>
      </c>
      <c r="F253" s="194" t="s">
        <v>1124</v>
      </c>
      <c r="G253" s="14"/>
      <c r="H253" s="195">
        <v>39.079999999999998</v>
      </c>
      <c r="I253" s="196"/>
      <c r="J253" s="14"/>
      <c r="K253" s="14"/>
      <c r="L253" s="192"/>
      <c r="M253" s="197"/>
      <c r="N253" s="198"/>
      <c r="O253" s="198"/>
      <c r="P253" s="198"/>
      <c r="Q253" s="198"/>
      <c r="R253" s="198"/>
      <c r="S253" s="198"/>
      <c r="T253" s="199"/>
      <c r="U253" s="14"/>
      <c r="V253" s="14"/>
      <c r="W253" s="14"/>
      <c r="X253" s="14"/>
      <c r="Y253" s="14"/>
      <c r="Z253" s="14"/>
      <c r="AA253" s="14"/>
      <c r="AB253" s="14"/>
      <c r="AC253" s="14"/>
      <c r="AD253" s="14"/>
      <c r="AE253" s="14"/>
      <c r="AT253" s="193" t="s">
        <v>144</v>
      </c>
      <c r="AU253" s="193" t="s">
        <v>79</v>
      </c>
      <c r="AV253" s="14" t="s">
        <v>79</v>
      </c>
      <c r="AW253" s="14" t="s">
        <v>33</v>
      </c>
      <c r="AX253" s="14" t="s">
        <v>71</v>
      </c>
      <c r="AY253" s="193" t="s">
        <v>129</v>
      </c>
    </row>
    <row r="254" s="13" customFormat="1">
      <c r="A254" s="13"/>
      <c r="B254" s="184"/>
      <c r="C254" s="13"/>
      <c r="D254" s="185" t="s">
        <v>144</v>
      </c>
      <c r="E254" s="186" t="s">
        <v>3</v>
      </c>
      <c r="F254" s="187" t="s">
        <v>312</v>
      </c>
      <c r="G254" s="13"/>
      <c r="H254" s="186" t="s">
        <v>3</v>
      </c>
      <c r="I254" s="188"/>
      <c r="J254" s="13"/>
      <c r="K254" s="13"/>
      <c r="L254" s="184"/>
      <c r="M254" s="189"/>
      <c r="N254" s="190"/>
      <c r="O254" s="190"/>
      <c r="P254" s="190"/>
      <c r="Q254" s="190"/>
      <c r="R254" s="190"/>
      <c r="S254" s="190"/>
      <c r="T254" s="191"/>
      <c r="U254" s="13"/>
      <c r="V254" s="13"/>
      <c r="W254" s="13"/>
      <c r="X254" s="13"/>
      <c r="Y254" s="13"/>
      <c r="Z254" s="13"/>
      <c r="AA254" s="13"/>
      <c r="AB254" s="13"/>
      <c r="AC254" s="13"/>
      <c r="AD254" s="13"/>
      <c r="AE254" s="13"/>
      <c r="AT254" s="186" t="s">
        <v>144</v>
      </c>
      <c r="AU254" s="186" t="s">
        <v>79</v>
      </c>
      <c r="AV254" s="13" t="s">
        <v>15</v>
      </c>
      <c r="AW254" s="13" t="s">
        <v>33</v>
      </c>
      <c r="AX254" s="13" t="s">
        <v>71</v>
      </c>
      <c r="AY254" s="186" t="s">
        <v>129</v>
      </c>
    </row>
    <row r="255" s="14" customFormat="1">
      <c r="A255" s="14"/>
      <c r="B255" s="192"/>
      <c r="C255" s="14"/>
      <c r="D255" s="185" t="s">
        <v>144</v>
      </c>
      <c r="E255" s="193" t="s">
        <v>3</v>
      </c>
      <c r="F255" s="194" t="s">
        <v>1125</v>
      </c>
      <c r="G255" s="14"/>
      <c r="H255" s="195">
        <v>32.5</v>
      </c>
      <c r="I255" s="196"/>
      <c r="J255" s="14"/>
      <c r="K255" s="14"/>
      <c r="L255" s="192"/>
      <c r="M255" s="197"/>
      <c r="N255" s="198"/>
      <c r="O255" s="198"/>
      <c r="P255" s="198"/>
      <c r="Q255" s="198"/>
      <c r="R255" s="198"/>
      <c r="S255" s="198"/>
      <c r="T255" s="199"/>
      <c r="U255" s="14"/>
      <c r="V255" s="14"/>
      <c r="W255" s="14"/>
      <c r="X255" s="14"/>
      <c r="Y255" s="14"/>
      <c r="Z255" s="14"/>
      <c r="AA255" s="14"/>
      <c r="AB255" s="14"/>
      <c r="AC255" s="14"/>
      <c r="AD255" s="14"/>
      <c r="AE255" s="14"/>
      <c r="AT255" s="193" t="s">
        <v>144</v>
      </c>
      <c r="AU255" s="193" t="s">
        <v>79</v>
      </c>
      <c r="AV255" s="14" t="s">
        <v>79</v>
      </c>
      <c r="AW255" s="14" t="s">
        <v>33</v>
      </c>
      <c r="AX255" s="14" t="s">
        <v>71</v>
      </c>
      <c r="AY255" s="193" t="s">
        <v>129</v>
      </c>
    </row>
    <row r="256" s="13" customFormat="1">
      <c r="A256" s="13"/>
      <c r="B256" s="184"/>
      <c r="C256" s="13"/>
      <c r="D256" s="185" t="s">
        <v>144</v>
      </c>
      <c r="E256" s="186" t="s">
        <v>3</v>
      </c>
      <c r="F256" s="187" t="s">
        <v>1126</v>
      </c>
      <c r="G256" s="13"/>
      <c r="H256" s="186" t="s">
        <v>3</v>
      </c>
      <c r="I256" s="188"/>
      <c r="J256" s="13"/>
      <c r="K256" s="13"/>
      <c r="L256" s="184"/>
      <c r="M256" s="189"/>
      <c r="N256" s="190"/>
      <c r="O256" s="190"/>
      <c r="P256" s="190"/>
      <c r="Q256" s="190"/>
      <c r="R256" s="190"/>
      <c r="S256" s="190"/>
      <c r="T256" s="191"/>
      <c r="U256" s="13"/>
      <c r="V256" s="13"/>
      <c r="W256" s="13"/>
      <c r="X256" s="13"/>
      <c r="Y256" s="13"/>
      <c r="Z256" s="13"/>
      <c r="AA256" s="13"/>
      <c r="AB256" s="13"/>
      <c r="AC256" s="13"/>
      <c r="AD256" s="13"/>
      <c r="AE256" s="13"/>
      <c r="AT256" s="186" t="s">
        <v>144</v>
      </c>
      <c r="AU256" s="186" t="s">
        <v>79</v>
      </c>
      <c r="AV256" s="13" t="s">
        <v>15</v>
      </c>
      <c r="AW256" s="13" t="s">
        <v>33</v>
      </c>
      <c r="AX256" s="13" t="s">
        <v>71</v>
      </c>
      <c r="AY256" s="186" t="s">
        <v>129</v>
      </c>
    </row>
    <row r="257" s="14" customFormat="1">
      <c r="A257" s="14"/>
      <c r="B257" s="192"/>
      <c r="C257" s="14"/>
      <c r="D257" s="185" t="s">
        <v>144</v>
      </c>
      <c r="E257" s="193" t="s">
        <v>3</v>
      </c>
      <c r="F257" s="194" t="s">
        <v>1127</v>
      </c>
      <c r="G257" s="14"/>
      <c r="H257" s="195">
        <v>13</v>
      </c>
      <c r="I257" s="196"/>
      <c r="J257" s="14"/>
      <c r="K257" s="14"/>
      <c r="L257" s="192"/>
      <c r="M257" s="197"/>
      <c r="N257" s="198"/>
      <c r="O257" s="198"/>
      <c r="P257" s="198"/>
      <c r="Q257" s="198"/>
      <c r="R257" s="198"/>
      <c r="S257" s="198"/>
      <c r="T257" s="199"/>
      <c r="U257" s="14"/>
      <c r="V257" s="14"/>
      <c r="W257" s="14"/>
      <c r="X257" s="14"/>
      <c r="Y257" s="14"/>
      <c r="Z257" s="14"/>
      <c r="AA257" s="14"/>
      <c r="AB257" s="14"/>
      <c r="AC257" s="14"/>
      <c r="AD257" s="14"/>
      <c r="AE257" s="14"/>
      <c r="AT257" s="193" t="s">
        <v>144</v>
      </c>
      <c r="AU257" s="193" t="s">
        <v>79</v>
      </c>
      <c r="AV257" s="14" t="s">
        <v>79</v>
      </c>
      <c r="AW257" s="14" t="s">
        <v>33</v>
      </c>
      <c r="AX257" s="14" t="s">
        <v>71</v>
      </c>
      <c r="AY257" s="193" t="s">
        <v>129</v>
      </c>
    </row>
    <row r="258" s="14" customFormat="1">
      <c r="A258" s="14"/>
      <c r="B258" s="192"/>
      <c r="C258" s="14"/>
      <c r="D258" s="185" t="s">
        <v>144</v>
      </c>
      <c r="E258" s="193" t="s">
        <v>3</v>
      </c>
      <c r="F258" s="194" t="s">
        <v>1128</v>
      </c>
      <c r="G258" s="14"/>
      <c r="H258" s="195">
        <v>14.94</v>
      </c>
      <c r="I258" s="196"/>
      <c r="J258" s="14"/>
      <c r="K258" s="14"/>
      <c r="L258" s="192"/>
      <c r="M258" s="197"/>
      <c r="N258" s="198"/>
      <c r="O258" s="198"/>
      <c r="P258" s="198"/>
      <c r="Q258" s="198"/>
      <c r="R258" s="198"/>
      <c r="S258" s="198"/>
      <c r="T258" s="199"/>
      <c r="U258" s="14"/>
      <c r="V258" s="14"/>
      <c r="W258" s="14"/>
      <c r="X258" s="14"/>
      <c r="Y258" s="14"/>
      <c r="Z258" s="14"/>
      <c r="AA258" s="14"/>
      <c r="AB258" s="14"/>
      <c r="AC258" s="14"/>
      <c r="AD258" s="14"/>
      <c r="AE258" s="14"/>
      <c r="AT258" s="193" t="s">
        <v>144</v>
      </c>
      <c r="AU258" s="193" t="s">
        <v>79</v>
      </c>
      <c r="AV258" s="14" t="s">
        <v>79</v>
      </c>
      <c r="AW258" s="14" t="s">
        <v>33</v>
      </c>
      <c r="AX258" s="14" t="s">
        <v>71</v>
      </c>
      <c r="AY258" s="193" t="s">
        <v>129</v>
      </c>
    </row>
    <row r="259" s="13" customFormat="1">
      <c r="A259" s="13"/>
      <c r="B259" s="184"/>
      <c r="C259" s="13"/>
      <c r="D259" s="185" t="s">
        <v>144</v>
      </c>
      <c r="E259" s="186" t="s">
        <v>3</v>
      </c>
      <c r="F259" s="187" t="s">
        <v>314</v>
      </c>
      <c r="G259" s="13"/>
      <c r="H259" s="186" t="s">
        <v>3</v>
      </c>
      <c r="I259" s="188"/>
      <c r="J259" s="13"/>
      <c r="K259" s="13"/>
      <c r="L259" s="184"/>
      <c r="M259" s="189"/>
      <c r="N259" s="190"/>
      <c r="O259" s="190"/>
      <c r="P259" s="190"/>
      <c r="Q259" s="190"/>
      <c r="R259" s="190"/>
      <c r="S259" s="190"/>
      <c r="T259" s="191"/>
      <c r="U259" s="13"/>
      <c r="V259" s="13"/>
      <c r="W259" s="13"/>
      <c r="X259" s="13"/>
      <c r="Y259" s="13"/>
      <c r="Z259" s="13"/>
      <c r="AA259" s="13"/>
      <c r="AB259" s="13"/>
      <c r="AC259" s="13"/>
      <c r="AD259" s="13"/>
      <c r="AE259" s="13"/>
      <c r="AT259" s="186" t="s">
        <v>144</v>
      </c>
      <c r="AU259" s="186" t="s">
        <v>79</v>
      </c>
      <c r="AV259" s="13" t="s">
        <v>15</v>
      </c>
      <c r="AW259" s="13" t="s">
        <v>33</v>
      </c>
      <c r="AX259" s="13" t="s">
        <v>71</v>
      </c>
      <c r="AY259" s="186" t="s">
        <v>129</v>
      </c>
    </row>
    <row r="260" s="14" customFormat="1">
      <c r="A260" s="14"/>
      <c r="B260" s="192"/>
      <c r="C260" s="14"/>
      <c r="D260" s="185" t="s">
        <v>144</v>
      </c>
      <c r="E260" s="193" t="s">
        <v>3</v>
      </c>
      <c r="F260" s="194" t="s">
        <v>1129</v>
      </c>
      <c r="G260" s="14"/>
      <c r="H260" s="195">
        <v>14.199999999999999</v>
      </c>
      <c r="I260" s="196"/>
      <c r="J260" s="14"/>
      <c r="K260" s="14"/>
      <c r="L260" s="192"/>
      <c r="M260" s="197"/>
      <c r="N260" s="198"/>
      <c r="O260" s="198"/>
      <c r="P260" s="198"/>
      <c r="Q260" s="198"/>
      <c r="R260" s="198"/>
      <c r="S260" s="198"/>
      <c r="T260" s="199"/>
      <c r="U260" s="14"/>
      <c r="V260" s="14"/>
      <c r="W260" s="14"/>
      <c r="X260" s="14"/>
      <c r="Y260" s="14"/>
      <c r="Z260" s="14"/>
      <c r="AA260" s="14"/>
      <c r="AB260" s="14"/>
      <c r="AC260" s="14"/>
      <c r="AD260" s="14"/>
      <c r="AE260" s="14"/>
      <c r="AT260" s="193" t="s">
        <v>144</v>
      </c>
      <c r="AU260" s="193" t="s">
        <v>79</v>
      </c>
      <c r="AV260" s="14" t="s">
        <v>79</v>
      </c>
      <c r="AW260" s="14" t="s">
        <v>33</v>
      </c>
      <c r="AX260" s="14" t="s">
        <v>71</v>
      </c>
      <c r="AY260" s="193" t="s">
        <v>129</v>
      </c>
    </row>
    <row r="261" s="14" customFormat="1">
      <c r="A261" s="14"/>
      <c r="B261" s="192"/>
      <c r="C261" s="14"/>
      <c r="D261" s="185" t="s">
        <v>144</v>
      </c>
      <c r="E261" s="193" t="s">
        <v>3</v>
      </c>
      <c r="F261" s="194" t="s">
        <v>1130</v>
      </c>
      <c r="G261" s="14"/>
      <c r="H261" s="195">
        <v>27</v>
      </c>
      <c r="I261" s="196"/>
      <c r="J261" s="14"/>
      <c r="K261" s="14"/>
      <c r="L261" s="192"/>
      <c r="M261" s="197"/>
      <c r="N261" s="198"/>
      <c r="O261" s="198"/>
      <c r="P261" s="198"/>
      <c r="Q261" s="198"/>
      <c r="R261" s="198"/>
      <c r="S261" s="198"/>
      <c r="T261" s="199"/>
      <c r="U261" s="14"/>
      <c r="V261" s="14"/>
      <c r="W261" s="14"/>
      <c r="X261" s="14"/>
      <c r="Y261" s="14"/>
      <c r="Z261" s="14"/>
      <c r="AA261" s="14"/>
      <c r="AB261" s="14"/>
      <c r="AC261" s="14"/>
      <c r="AD261" s="14"/>
      <c r="AE261" s="14"/>
      <c r="AT261" s="193" t="s">
        <v>144</v>
      </c>
      <c r="AU261" s="193" t="s">
        <v>79</v>
      </c>
      <c r="AV261" s="14" t="s">
        <v>79</v>
      </c>
      <c r="AW261" s="14" t="s">
        <v>33</v>
      </c>
      <c r="AX261" s="14" t="s">
        <v>71</v>
      </c>
      <c r="AY261" s="193" t="s">
        <v>129</v>
      </c>
    </row>
    <row r="262" s="15" customFormat="1">
      <c r="A262" s="15"/>
      <c r="B262" s="210"/>
      <c r="C262" s="15"/>
      <c r="D262" s="185" t="s">
        <v>144</v>
      </c>
      <c r="E262" s="211" t="s">
        <v>3</v>
      </c>
      <c r="F262" s="212" t="s">
        <v>319</v>
      </c>
      <c r="G262" s="15"/>
      <c r="H262" s="213">
        <v>448.12</v>
      </c>
      <c r="I262" s="214"/>
      <c r="J262" s="15"/>
      <c r="K262" s="15"/>
      <c r="L262" s="210"/>
      <c r="M262" s="215"/>
      <c r="N262" s="216"/>
      <c r="O262" s="216"/>
      <c r="P262" s="216"/>
      <c r="Q262" s="216"/>
      <c r="R262" s="216"/>
      <c r="S262" s="216"/>
      <c r="T262" s="217"/>
      <c r="U262" s="15"/>
      <c r="V262" s="15"/>
      <c r="W262" s="15"/>
      <c r="X262" s="15"/>
      <c r="Y262" s="15"/>
      <c r="Z262" s="15"/>
      <c r="AA262" s="15"/>
      <c r="AB262" s="15"/>
      <c r="AC262" s="15"/>
      <c r="AD262" s="15"/>
      <c r="AE262" s="15"/>
      <c r="AT262" s="211" t="s">
        <v>144</v>
      </c>
      <c r="AU262" s="211" t="s">
        <v>79</v>
      </c>
      <c r="AV262" s="15" t="s">
        <v>85</v>
      </c>
      <c r="AW262" s="15" t="s">
        <v>33</v>
      </c>
      <c r="AX262" s="15" t="s">
        <v>15</v>
      </c>
      <c r="AY262" s="211" t="s">
        <v>129</v>
      </c>
    </row>
    <row r="263" s="2" customFormat="1" ht="33" customHeight="1">
      <c r="A263" s="39"/>
      <c r="B263" s="165"/>
      <c r="C263" s="166" t="s">
        <v>324</v>
      </c>
      <c r="D263" s="166" t="s">
        <v>132</v>
      </c>
      <c r="E263" s="167" t="s">
        <v>421</v>
      </c>
      <c r="F263" s="168" t="s">
        <v>422</v>
      </c>
      <c r="G263" s="169" t="s">
        <v>135</v>
      </c>
      <c r="H263" s="170">
        <v>448.12</v>
      </c>
      <c r="I263" s="171"/>
      <c r="J263" s="172">
        <f>ROUND(I263*H263,2)</f>
        <v>0</v>
      </c>
      <c r="K263" s="168" t="s">
        <v>136</v>
      </c>
      <c r="L263" s="40"/>
      <c r="M263" s="173" t="s">
        <v>3</v>
      </c>
      <c r="N263" s="174" t="s">
        <v>43</v>
      </c>
      <c r="O263" s="73"/>
      <c r="P263" s="175">
        <f>O263*H263</f>
        <v>0</v>
      </c>
      <c r="Q263" s="175">
        <v>0</v>
      </c>
      <c r="R263" s="175">
        <f>Q263*H263</f>
        <v>0</v>
      </c>
      <c r="S263" s="175">
        <v>0</v>
      </c>
      <c r="T263" s="176">
        <f>S263*H263</f>
        <v>0</v>
      </c>
      <c r="U263" s="39"/>
      <c r="V263" s="39"/>
      <c r="W263" s="39"/>
      <c r="X263" s="39"/>
      <c r="Y263" s="39"/>
      <c r="Z263" s="39"/>
      <c r="AA263" s="39"/>
      <c r="AB263" s="39"/>
      <c r="AC263" s="39"/>
      <c r="AD263" s="39"/>
      <c r="AE263" s="39"/>
      <c r="AR263" s="177" t="s">
        <v>219</v>
      </c>
      <c r="AT263" s="177" t="s">
        <v>132</v>
      </c>
      <c r="AU263" s="177" t="s">
        <v>79</v>
      </c>
      <c r="AY263" s="20" t="s">
        <v>129</v>
      </c>
      <c r="BE263" s="178">
        <f>IF(N263="základní",J263,0)</f>
        <v>0</v>
      </c>
      <c r="BF263" s="178">
        <f>IF(N263="snížená",J263,0)</f>
        <v>0</v>
      </c>
      <c r="BG263" s="178">
        <f>IF(N263="zákl. přenesená",J263,0)</f>
        <v>0</v>
      </c>
      <c r="BH263" s="178">
        <f>IF(N263="sníž. přenesená",J263,0)</f>
        <v>0</v>
      </c>
      <c r="BI263" s="178">
        <f>IF(N263="nulová",J263,0)</f>
        <v>0</v>
      </c>
      <c r="BJ263" s="20" t="s">
        <v>79</v>
      </c>
      <c r="BK263" s="178">
        <f>ROUND(I263*H263,2)</f>
        <v>0</v>
      </c>
      <c r="BL263" s="20" t="s">
        <v>219</v>
      </c>
      <c r="BM263" s="177" t="s">
        <v>1161</v>
      </c>
    </row>
    <row r="264" s="2" customFormat="1">
      <c r="A264" s="39"/>
      <c r="B264" s="40"/>
      <c r="C264" s="39"/>
      <c r="D264" s="179" t="s">
        <v>138</v>
      </c>
      <c r="E264" s="39"/>
      <c r="F264" s="180" t="s">
        <v>424</v>
      </c>
      <c r="G264" s="39"/>
      <c r="H264" s="39"/>
      <c r="I264" s="181"/>
      <c r="J264" s="39"/>
      <c r="K264" s="39"/>
      <c r="L264" s="40"/>
      <c r="M264" s="182"/>
      <c r="N264" s="183"/>
      <c r="O264" s="73"/>
      <c r="P264" s="73"/>
      <c r="Q264" s="73"/>
      <c r="R264" s="73"/>
      <c r="S264" s="73"/>
      <c r="T264" s="74"/>
      <c r="U264" s="39"/>
      <c r="V264" s="39"/>
      <c r="W264" s="39"/>
      <c r="X264" s="39"/>
      <c r="Y264" s="39"/>
      <c r="Z264" s="39"/>
      <c r="AA264" s="39"/>
      <c r="AB264" s="39"/>
      <c r="AC264" s="39"/>
      <c r="AD264" s="39"/>
      <c r="AE264" s="39"/>
      <c r="AT264" s="20" t="s">
        <v>138</v>
      </c>
      <c r="AU264" s="20" t="s">
        <v>79</v>
      </c>
    </row>
    <row r="265" s="2" customFormat="1" ht="24.15" customHeight="1">
      <c r="A265" s="39"/>
      <c r="B265" s="165"/>
      <c r="C265" s="200" t="s">
        <v>333</v>
      </c>
      <c r="D265" s="200" t="s">
        <v>147</v>
      </c>
      <c r="E265" s="201" t="s">
        <v>426</v>
      </c>
      <c r="F265" s="202" t="s">
        <v>427</v>
      </c>
      <c r="G265" s="203" t="s">
        <v>135</v>
      </c>
      <c r="H265" s="204">
        <v>517.57899999999995</v>
      </c>
      <c r="I265" s="205"/>
      <c r="J265" s="206">
        <f>ROUND(I265*H265,2)</f>
        <v>0</v>
      </c>
      <c r="K265" s="202" t="s">
        <v>136</v>
      </c>
      <c r="L265" s="207"/>
      <c r="M265" s="208" t="s">
        <v>3</v>
      </c>
      <c r="N265" s="209" t="s">
        <v>43</v>
      </c>
      <c r="O265" s="73"/>
      <c r="P265" s="175">
        <f>O265*H265</f>
        <v>0</v>
      </c>
      <c r="Q265" s="175">
        <v>0.00029999999999999997</v>
      </c>
      <c r="R265" s="175">
        <f>Q265*H265</f>
        <v>0.15527369999999996</v>
      </c>
      <c r="S265" s="175">
        <v>0</v>
      </c>
      <c r="T265" s="176">
        <f>S265*H265</f>
        <v>0</v>
      </c>
      <c r="U265" s="39"/>
      <c r="V265" s="39"/>
      <c r="W265" s="39"/>
      <c r="X265" s="39"/>
      <c r="Y265" s="39"/>
      <c r="Z265" s="39"/>
      <c r="AA265" s="39"/>
      <c r="AB265" s="39"/>
      <c r="AC265" s="39"/>
      <c r="AD265" s="39"/>
      <c r="AE265" s="39"/>
      <c r="AR265" s="177" t="s">
        <v>320</v>
      </c>
      <c r="AT265" s="177" t="s">
        <v>147</v>
      </c>
      <c r="AU265" s="177" t="s">
        <v>79</v>
      </c>
      <c r="AY265" s="20" t="s">
        <v>129</v>
      </c>
      <c r="BE265" s="178">
        <f>IF(N265="základní",J265,0)</f>
        <v>0</v>
      </c>
      <c r="BF265" s="178">
        <f>IF(N265="snížená",J265,0)</f>
        <v>0</v>
      </c>
      <c r="BG265" s="178">
        <f>IF(N265="zákl. přenesená",J265,0)</f>
        <v>0</v>
      </c>
      <c r="BH265" s="178">
        <f>IF(N265="sníž. přenesená",J265,0)</f>
        <v>0</v>
      </c>
      <c r="BI265" s="178">
        <f>IF(N265="nulová",J265,0)</f>
        <v>0</v>
      </c>
      <c r="BJ265" s="20" t="s">
        <v>79</v>
      </c>
      <c r="BK265" s="178">
        <f>ROUND(I265*H265,2)</f>
        <v>0</v>
      </c>
      <c r="BL265" s="20" t="s">
        <v>219</v>
      </c>
      <c r="BM265" s="177" t="s">
        <v>1162</v>
      </c>
    </row>
    <row r="266" s="14" customFormat="1">
      <c r="A266" s="14"/>
      <c r="B266" s="192"/>
      <c r="C266" s="14"/>
      <c r="D266" s="185" t="s">
        <v>144</v>
      </c>
      <c r="E266" s="14"/>
      <c r="F266" s="194" t="s">
        <v>1163</v>
      </c>
      <c r="G266" s="14"/>
      <c r="H266" s="195">
        <v>517.57899999999995</v>
      </c>
      <c r="I266" s="196"/>
      <c r="J266" s="14"/>
      <c r="K266" s="14"/>
      <c r="L266" s="192"/>
      <c r="M266" s="197"/>
      <c r="N266" s="198"/>
      <c r="O266" s="198"/>
      <c r="P266" s="198"/>
      <c r="Q266" s="198"/>
      <c r="R266" s="198"/>
      <c r="S266" s="198"/>
      <c r="T266" s="199"/>
      <c r="U266" s="14"/>
      <c r="V266" s="14"/>
      <c r="W266" s="14"/>
      <c r="X266" s="14"/>
      <c r="Y266" s="14"/>
      <c r="Z266" s="14"/>
      <c r="AA266" s="14"/>
      <c r="AB266" s="14"/>
      <c r="AC266" s="14"/>
      <c r="AD266" s="14"/>
      <c r="AE266" s="14"/>
      <c r="AT266" s="193" t="s">
        <v>144</v>
      </c>
      <c r="AU266" s="193" t="s">
        <v>79</v>
      </c>
      <c r="AV266" s="14" t="s">
        <v>79</v>
      </c>
      <c r="AW266" s="14" t="s">
        <v>4</v>
      </c>
      <c r="AX266" s="14" t="s">
        <v>15</v>
      </c>
      <c r="AY266" s="193" t="s">
        <v>129</v>
      </c>
    </row>
    <row r="267" s="2" customFormat="1" ht="55.5" customHeight="1">
      <c r="A267" s="39"/>
      <c r="B267" s="165"/>
      <c r="C267" s="166" t="s">
        <v>338</v>
      </c>
      <c r="D267" s="166" t="s">
        <v>132</v>
      </c>
      <c r="E267" s="167" t="s">
        <v>431</v>
      </c>
      <c r="F267" s="168" t="s">
        <v>432</v>
      </c>
      <c r="G267" s="169" t="s">
        <v>255</v>
      </c>
      <c r="H267" s="170">
        <v>1.5600000000000001</v>
      </c>
      <c r="I267" s="171"/>
      <c r="J267" s="172">
        <f>ROUND(I267*H267,2)</f>
        <v>0</v>
      </c>
      <c r="K267" s="168" t="s">
        <v>136</v>
      </c>
      <c r="L267" s="40"/>
      <c r="M267" s="173" t="s">
        <v>3</v>
      </c>
      <c r="N267" s="174" t="s">
        <v>43</v>
      </c>
      <c r="O267" s="73"/>
      <c r="P267" s="175">
        <f>O267*H267</f>
        <v>0</v>
      </c>
      <c r="Q267" s="175">
        <v>0</v>
      </c>
      <c r="R267" s="175">
        <f>Q267*H267</f>
        <v>0</v>
      </c>
      <c r="S267" s="175">
        <v>0</v>
      </c>
      <c r="T267" s="176">
        <f>S267*H267</f>
        <v>0</v>
      </c>
      <c r="U267" s="39"/>
      <c r="V267" s="39"/>
      <c r="W267" s="39"/>
      <c r="X267" s="39"/>
      <c r="Y267" s="39"/>
      <c r="Z267" s="39"/>
      <c r="AA267" s="39"/>
      <c r="AB267" s="39"/>
      <c r="AC267" s="39"/>
      <c r="AD267" s="39"/>
      <c r="AE267" s="39"/>
      <c r="AR267" s="177" t="s">
        <v>219</v>
      </c>
      <c r="AT267" s="177" t="s">
        <v>132</v>
      </c>
      <c r="AU267" s="177" t="s">
        <v>79</v>
      </c>
      <c r="AY267" s="20" t="s">
        <v>129</v>
      </c>
      <c r="BE267" s="178">
        <f>IF(N267="základní",J267,0)</f>
        <v>0</v>
      </c>
      <c r="BF267" s="178">
        <f>IF(N267="snížená",J267,0)</f>
        <v>0</v>
      </c>
      <c r="BG267" s="178">
        <f>IF(N267="zákl. přenesená",J267,0)</f>
        <v>0</v>
      </c>
      <c r="BH267" s="178">
        <f>IF(N267="sníž. přenesená",J267,0)</f>
        <v>0</v>
      </c>
      <c r="BI267" s="178">
        <f>IF(N267="nulová",J267,0)</f>
        <v>0</v>
      </c>
      <c r="BJ267" s="20" t="s">
        <v>79</v>
      </c>
      <c r="BK267" s="178">
        <f>ROUND(I267*H267,2)</f>
        <v>0</v>
      </c>
      <c r="BL267" s="20" t="s">
        <v>219</v>
      </c>
      <c r="BM267" s="177" t="s">
        <v>1164</v>
      </c>
    </row>
    <row r="268" s="2" customFormat="1">
      <c r="A268" s="39"/>
      <c r="B268" s="40"/>
      <c r="C268" s="39"/>
      <c r="D268" s="179" t="s">
        <v>138</v>
      </c>
      <c r="E268" s="39"/>
      <c r="F268" s="180" t="s">
        <v>434</v>
      </c>
      <c r="G268" s="39"/>
      <c r="H268" s="39"/>
      <c r="I268" s="181"/>
      <c r="J268" s="39"/>
      <c r="K268" s="39"/>
      <c r="L268" s="40"/>
      <c r="M268" s="182"/>
      <c r="N268" s="183"/>
      <c r="O268" s="73"/>
      <c r="P268" s="73"/>
      <c r="Q268" s="73"/>
      <c r="R268" s="73"/>
      <c r="S268" s="73"/>
      <c r="T268" s="74"/>
      <c r="U268" s="39"/>
      <c r="V268" s="39"/>
      <c r="W268" s="39"/>
      <c r="X268" s="39"/>
      <c r="Y268" s="39"/>
      <c r="Z268" s="39"/>
      <c r="AA268" s="39"/>
      <c r="AB268" s="39"/>
      <c r="AC268" s="39"/>
      <c r="AD268" s="39"/>
      <c r="AE268" s="39"/>
      <c r="AT268" s="20" t="s">
        <v>138</v>
      </c>
      <c r="AU268" s="20" t="s">
        <v>79</v>
      </c>
    </row>
    <row r="269" s="12" customFormat="1" ht="22.8" customHeight="1">
      <c r="A269" s="12"/>
      <c r="B269" s="152"/>
      <c r="C269" s="12"/>
      <c r="D269" s="153" t="s">
        <v>70</v>
      </c>
      <c r="E269" s="163" t="s">
        <v>435</v>
      </c>
      <c r="F269" s="163" t="s">
        <v>436</v>
      </c>
      <c r="G269" s="12"/>
      <c r="H269" s="12"/>
      <c r="I269" s="155"/>
      <c r="J269" s="164">
        <f>BK269</f>
        <v>0</v>
      </c>
      <c r="K269" s="12"/>
      <c r="L269" s="152"/>
      <c r="M269" s="157"/>
      <c r="N269" s="158"/>
      <c r="O269" s="158"/>
      <c r="P269" s="159">
        <f>SUM(P270:P333)</f>
        <v>0</v>
      </c>
      <c r="Q269" s="158"/>
      <c r="R269" s="159">
        <f>SUM(R270:R333)</f>
        <v>3.3311119599999999</v>
      </c>
      <c r="S269" s="158"/>
      <c r="T269" s="160">
        <f>SUM(T270:T333)</f>
        <v>27.382499999999997</v>
      </c>
      <c r="U269" s="12"/>
      <c r="V269" s="12"/>
      <c r="W269" s="12"/>
      <c r="X269" s="12"/>
      <c r="Y269" s="12"/>
      <c r="Z269" s="12"/>
      <c r="AA269" s="12"/>
      <c r="AB269" s="12"/>
      <c r="AC269" s="12"/>
      <c r="AD269" s="12"/>
      <c r="AE269" s="12"/>
      <c r="AR269" s="153" t="s">
        <v>79</v>
      </c>
      <c r="AT269" s="161" t="s">
        <v>70</v>
      </c>
      <c r="AU269" s="161" t="s">
        <v>15</v>
      </c>
      <c r="AY269" s="153" t="s">
        <v>129</v>
      </c>
      <c r="BK269" s="162">
        <f>SUM(BK270:BK333)</f>
        <v>0</v>
      </c>
    </row>
    <row r="270" s="2" customFormat="1" ht="55.5" customHeight="1">
      <c r="A270" s="39"/>
      <c r="B270" s="165"/>
      <c r="C270" s="166" t="s">
        <v>343</v>
      </c>
      <c r="D270" s="166" t="s">
        <v>132</v>
      </c>
      <c r="E270" s="167" t="s">
        <v>438</v>
      </c>
      <c r="F270" s="168" t="s">
        <v>439</v>
      </c>
      <c r="G270" s="169" t="s">
        <v>135</v>
      </c>
      <c r="H270" s="170">
        <v>307.39999999999998</v>
      </c>
      <c r="I270" s="171"/>
      <c r="J270" s="172">
        <f>ROUND(I270*H270,2)</f>
        <v>0</v>
      </c>
      <c r="K270" s="168" t="s">
        <v>136</v>
      </c>
      <c r="L270" s="40"/>
      <c r="M270" s="173" t="s">
        <v>3</v>
      </c>
      <c r="N270" s="174" t="s">
        <v>43</v>
      </c>
      <c r="O270" s="73"/>
      <c r="P270" s="175">
        <f>O270*H270</f>
        <v>0</v>
      </c>
      <c r="Q270" s="175">
        <v>0</v>
      </c>
      <c r="R270" s="175">
        <f>Q270*H270</f>
        <v>0</v>
      </c>
      <c r="S270" s="175">
        <v>0.087499999999999994</v>
      </c>
      <c r="T270" s="176">
        <f>S270*H270</f>
        <v>26.897499999999997</v>
      </c>
      <c r="U270" s="39"/>
      <c r="V270" s="39"/>
      <c r="W270" s="39"/>
      <c r="X270" s="39"/>
      <c r="Y270" s="39"/>
      <c r="Z270" s="39"/>
      <c r="AA270" s="39"/>
      <c r="AB270" s="39"/>
      <c r="AC270" s="39"/>
      <c r="AD270" s="39"/>
      <c r="AE270" s="39"/>
      <c r="AR270" s="177" t="s">
        <v>219</v>
      </c>
      <c r="AT270" s="177" t="s">
        <v>132</v>
      </c>
      <c r="AU270" s="177" t="s">
        <v>79</v>
      </c>
      <c r="AY270" s="20" t="s">
        <v>129</v>
      </c>
      <c r="BE270" s="178">
        <f>IF(N270="základní",J270,0)</f>
        <v>0</v>
      </c>
      <c r="BF270" s="178">
        <f>IF(N270="snížená",J270,0)</f>
        <v>0</v>
      </c>
      <c r="BG270" s="178">
        <f>IF(N270="zákl. přenesená",J270,0)</f>
        <v>0</v>
      </c>
      <c r="BH270" s="178">
        <f>IF(N270="sníž. přenesená",J270,0)</f>
        <v>0</v>
      </c>
      <c r="BI270" s="178">
        <f>IF(N270="nulová",J270,0)</f>
        <v>0</v>
      </c>
      <c r="BJ270" s="20" t="s">
        <v>79</v>
      </c>
      <c r="BK270" s="178">
        <f>ROUND(I270*H270,2)</f>
        <v>0</v>
      </c>
      <c r="BL270" s="20" t="s">
        <v>219</v>
      </c>
      <c r="BM270" s="177" t="s">
        <v>1165</v>
      </c>
    </row>
    <row r="271" s="2" customFormat="1">
      <c r="A271" s="39"/>
      <c r="B271" s="40"/>
      <c r="C271" s="39"/>
      <c r="D271" s="179" t="s">
        <v>138</v>
      </c>
      <c r="E271" s="39"/>
      <c r="F271" s="180" t="s">
        <v>441</v>
      </c>
      <c r="G271" s="39"/>
      <c r="H271" s="39"/>
      <c r="I271" s="181"/>
      <c r="J271" s="39"/>
      <c r="K271" s="39"/>
      <c r="L271" s="40"/>
      <c r="M271" s="182"/>
      <c r="N271" s="183"/>
      <c r="O271" s="73"/>
      <c r="P271" s="73"/>
      <c r="Q271" s="73"/>
      <c r="R271" s="73"/>
      <c r="S271" s="73"/>
      <c r="T271" s="74"/>
      <c r="U271" s="39"/>
      <c r="V271" s="39"/>
      <c r="W271" s="39"/>
      <c r="X271" s="39"/>
      <c r="Y271" s="39"/>
      <c r="Z271" s="39"/>
      <c r="AA271" s="39"/>
      <c r="AB271" s="39"/>
      <c r="AC271" s="39"/>
      <c r="AD271" s="39"/>
      <c r="AE271" s="39"/>
      <c r="AT271" s="20" t="s">
        <v>138</v>
      </c>
      <c r="AU271" s="20" t="s">
        <v>79</v>
      </c>
    </row>
    <row r="272" s="13" customFormat="1">
      <c r="A272" s="13"/>
      <c r="B272" s="184"/>
      <c r="C272" s="13"/>
      <c r="D272" s="185" t="s">
        <v>144</v>
      </c>
      <c r="E272" s="186" t="s">
        <v>3</v>
      </c>
      <c r="F272" s="187" t="s">
        <v>1121</v>
      </c>
      <c r="G272" s="13"/>
      <c r="H272" s="186" t="s">
        <v>3</v>
      </c>
      <c r="I272" s="188"/>
      <c r="J272" s="13"/>
      <c r="K272" s="13"/>
      <c r="L272" s="184"/>
      <c r="M272" s="189"/>
      <c r="N272" s="190"/>
      <c r="O272" s="190"/>
      <c r="P272" s="190"/>
      <c r="Q272" s="190"/>
      <c r="R272" s="190"/>
      <c r="S272" s="190"/>
      <c r="T272" s="191"/>
      <c r="U272" s="13"/>
      <c r="V272" s="13"/>
      <c r="W272" s="13"/>
      <c r="X272" s="13"/>
      <c r="Y272" s="13"/>
      <c r="Z272" s="13"/>
      <c r="AA272" s="13"/>
      <c r="AB272" s="13"/>
      <c r="AC272" s="13"/>
      <c r="AD272" s="13"/>
      <c r="AE272" s="13"/>
      <c r="AT272" s="186" t="s">
        <v>144</v>
      </c>
      <c r="AU272" s="186" t="s">
        <v>79</v>
      </c>
      <c r="AV272" s="13" t="s">
        <v>15</v>
      </c>
      <c r="AW272" s="13" t="s">
        <v>33</v>
      </c>
      <c r="AX272" s="13" t="s">
        <v>71</v>
      </c>
      <c r="AY272" s="186" t="s">
        <v>129</v>
      </c>
    </row>
    <row r="273" s="13" customFormat="1">
      <c r="A273" s="13"/>
      <c r="B273" s="184"/>
      <c r="C273" s="13"/>
      <c r="D273" s="185" t="s">
        <v>144</v>
      </c>
      <c r="E273" s="186" t="s">
        <v>3</v>
      </c>
      <c r="F273" s="187" t="s">
        <v>1122</v>
      </c>
      <c r="G273" s="13"/>
      <c r="H273" s="186" t="s">
        <v>3</v>
      </c>
      <c r="I273" s="188"/>
      <c r="J273" s="13"/>
      <c r="K273" s="13"/>
      <c r="L273" s="184"/>
      <c r="M273" s="189"/>
      <c r="N273" s="190"/>
      <c r="O273" s="190"/>
      <c r="P273" s="190"/>
      <c r="Q273" s="190"/>
      <c r="R273" s="190"/>
      <c r="S273" s="190"/>
      <c r="T273" s="191"/>
      <c r="U273" s="13"/>
      <c r="V273" s="13"/>
      <c r="W273" s="13"/>
      <c r="X273" s="13"/>
      <c r="Y273" s="13"/>
      <c r="Z273" s="13"/>
      <c r="AA273" s="13"/>
      <c r="AB273" s="13"/>
      <c r="AC273" s="13"/>
      <c r="AD273" s="13"/>
      <c r="AE273" s="13"/>
      <c r="AT273" s="186" t="s">
        <v>144</v>
      </c>
      <c r="AU273" s="186" t="s">
        <v>79</v>
      </c>
      <c r="AV273" s="13" t="s">
        <v>15</v>
      </c>
      <c r="AW273" s="13" t="s">
        <v>33</v>
      </c>
      <c r="AX273" s="13" t="s">
        <v>71</v>
      </c>
      <c r="AY273" s="186" t="s">
        <v>129</v>
      </c>
    </row>
    <row r="274" s="14" customFormat="1">
      <c r="A274" s="14"/>
      <c r="B274" s="192"/>
      <c r="C274" s="14"/>
      <c r="D274" s="185" t="s">
        <v>144</v>
      </c>
      <c r="E274" s="193" t="s">
        <v>3</v>
      </c>
      <c r="F274" s="194" t="s">
        <v>1123</v>
      </c>
      <c r="G274" s="14"/>
      <c r="H274" s="195">
        <v>307.39999999999998</v>
      </c>
      <c r="I274" s="196"/>
      <c r="J274" s="14"/>
      <c r="K274" s="14"/>
      <c r="L274" s="192"/>
      <c r="M274" s="197"/>
      <c r="N274" s="198"/>
      <c r="O274" s="198"/>
      <c r="P274" s="198"/>
      <c r="Q274" s="198"/>
      <c r="R274" s="198"/>
      <c r="S274" s="198"/>
      <c r="T274" s="199"/>
      <c r="U274" s="14"/>
      <c r="V274" s="14"/>
      <c r="W274" s="14"/>
      <c r="X274" s="14"/>
      <c r="Y274" s="14"/>
      <c r="Z274" s="14"/>
      <c r="AA274" s="14"/>
      <c r="AB274" s="14"/>
      <c r="AC274" s="14"/>
      <c r="AD274" s="14"/>
      <c r="AE274" s="14"/>
      <c r="AT274" s="193" t="s">
        <v>144</v>
      </c>
      <c r="AU274" s="193" t="s">
        <v>79</v>
      </c>
      <c r="AV274" s="14" t="s">
        <v>79</v>
      </c>
      <c r="AW274" s="14" t="s">
        <v>33</v>
      </c>
      <c r="AX274" s="14" t="s">
        <v>15</v>
      </c>
      <c r="AY274" s="193" t="s">
        <v>129</v>
      </c>
    </row>
    <row r="275" s="2" customFormat="1" ht="49.05" customHeight="1">
      <c r="A275" s="39"/>
      <c r="B275" s="165"/>
      <c r="C275" s="166" t="s">
        <v>348</v>
      </c>
      <c r="D275" s="166" t="s">
        <v>132</v>
      </c>
      <c r="E275" s="167" t="s">
        <v>1030</v>
      </c>
      <c r="F275" s="168" t="s">
        <v>1031</v>
      </c>
      <c r="G275" s="169" t="s">
        <v>135</v>
      </c>
      <c r="H275" s="170">
        <v>13</v>
      </c>
      <c r="I275" s="171"/>
      <c r="J275" s="172">
        <f>ROUND(I275*H275,2)</f>
        <v>0</v>
      </c>
      <c r="K275" s="168" t="s">
        <v>136</v>
      </c>
      <c r="L275" s="40"/>
      <c r="M275" s="173" t="s">
        <v>3</v>
      </c>
      <c r="N275" s="174" t="s">
        <v>43</v>
      </c>
      <c r="O275" s="73"/>
      <c r="P275" s="175">
        <f>O275*H275</f>
        <v>0</v>
      </c>
      <c r="Q275" s="175">
        <v>0</v>
      </c>
      <c r="R275" s="175">
        <f>Q275*H275</f>
        <v>0</v>
      </c>
      <c r="S275" s="175">
        <v>0.014999999999999999</v>
      </c>
      <c r="T275" s="176">
        <f>S275*H275</f>
        <v>0.19500000000000001</v>
      </c>
      <c r="U275" s="39"/>
      <c r="V275" s="39"/>
      <c r="W275" s="39"/>
      <c r="X275" s="39"/>
      <c r="Y275" s="39"/>
      <c r="Z275" s="39"/>
      <c r="AA275" s="39"/>
      <c r="AB275" s="39"/>
      <c r="AC275" s="39"/>
      <c r="AD275" s="39"/>
      <c r="AE275" s="39"/>
      <c r="AR275" s="177" t="s">
        <v>219</v>
      </c>
      <c r="AT275" s="177" t="s">
        <v>132</v>
      </c>
      <c r="AU275" s="177" t="s">
        <v>79</v>
      </c>
      <c r="AY275" s="20" t="s">
        <v>129</v>
      </c>
      <c r="BE275" s="178">
        <f>IF(N275="základní",J275,0)</f>
        <v>0</v>
      </c>
      <c r="BF275" s="178">
        <f>IF(N275="snížená",J275,0)</f>
        <v>0</v>
      </c>
      <c r="BG275" s="178">
        <f>IF(N275="zákl. přenesená",J275,0)</f>
        <v>0</v>
      </c>
      <c r="BH275" s="178">
        <f>IF(N275="sníž. přenesená",J275,0)</f>
        <v>0</v>
      </c>
      <c r="BI275" s="178">
        <f>IF(N275="nulová",J275,0)</f>
        <v>0</v>
      </c>
      <c r="BJ275" s="20" t="s">
        <v>79</v>
      </c>
      <c r="BK275" s="178">
        <f>ROUND(I275*H275,2)</f>
        <v>0</v>
      </c>
      <c r="BL275" s="20" t="s">
        <v>219</v>
      </c>
      <c r="BM275" s="177" t="s">
        <v>1166</v>
      </c>
    </row>
    <row r="276" s="2" customFormat="1">
      <c r="A276" s="39"/>
      <c r="B276" s="40"/>
      <c r="C276" s="39"/>
      <c r="D276" s="179" t="s">
        <v>138</v>
      </c>
      <c r="E276" s="39"/>
      <c r="F276" s="180" t="s">
        <v>1033</v>
      </c>
      <c r="G276" s="39"/>
      <c r="H276" s="39"/>
      <c r="I276" s="181"/>
      <c r="J276" s="39"/>
      <c r="K276" s="39"/>
      <c r="L276" s="40"/>
      <c r="M276" s="182"/>
      <c r="N276" s="183"/>
      <c r="O276" s="73"/>
      <c r="P276" s="73"/>
      <c r="Q276" s="73"/>
      <c r="R276" s="73"/>
      <c r="S276" s="73"/>
      <c r="T276" s="74"/>
      <c r="U276" s="39"/>
      <c r="V276" s="39"/>
      <c r="W276" s="39"/>
      <c r="X276" s="39"/>
      <c r="Y276" s="39"/>
      <c r="Z276" s="39"/>
      <c r="AA276" s="39"/>
      <c r="AB276" s="39"/>
      <c r="AC276" s="39"/>
      <c r="AD276" s="39"/>
      <c r="AE276" s="39"/>
      <c r="AT276" s="20" t="s">
        <v>138</v>
      </c>
      <c r="AU276" s="20" t="s">
        <v>79</v>
      </c>
    </row>
    <row r="277" s="13" customFormat="1">
      <c r="A277" s="13"/>
      <c r="B277" s="184"/>
      <c r="C277" s="13"/>
      <c r="D277" s="185" t="s">
        <v>144</v>
      </c>
      <c r="E277" s="186" t="s">
        <v>3</v>
      </c>
      <c r="F277" s="187" t="s">
        <v>1126</v>
      </c>
      <c r="G277" s="13"/>
      <c r="H277" s="186" t="s">
        <v>3</v>
      </c>
      <c r="I277" s="188"/>
      <c r="J277" s="13"/>
      <c r="K277" s="13"/>
      <c r="L277" s="184"/>
      <c r="M277" s="189"/>
      <c r="N277" s="190"/>
      <c r="O277" s="190"/>
      <c r="P277" s="190"/>
      <c r="Q277" s="190"/>
      <c r="R277" s="190"/>
      <c r="S277" s="190"/>
      <c r="T277" s="191"/>
      <c r="U277" s="13"/>
      <c r="V277" s="13"/>
      <c r="W277" s="13"/>
      <c r="X277" s="13"/>
      <c r="Y277" s="13"/>
      <c r="Z277" s="13"/>
      <c r="AA277" s="13"/>
      <c r="AB277" s="13"/>
      <c r="AC277" s="13"/>
      <c r="AD277" s="13"/>
      <c r="AE277" s="13"/>
      <c r="AT277" s="186" t="s">
        <v>144</v>
      </c>
      <c r="AU277" s="186" t="s">
        <v>79</v>
      </c>
      <c r="AV277" s="13" t="s">
        <v>15</v>
      </c>
      <c r="AW277" s="13" t="s">
        <v>33</v>
      </c>
      <c r="AX277" s="13" t="s">
        <v>71</v>
      </c>
      <c r="AY277" s="186" t="s">
        <v>129</v>
      </c>
    </row>
    <row r="278" s="14" customFormat="1">
      <c r="A278" s="14"/>
      <c r="B278" s="192"/>
      <c r="C278" s="14"/>
      <c r="D278" s="185" t="s">
        <v>144</v>
      </c>
      <c r="E278" s="193" t="s">
        <v>3</v>
      </c>
      <c r="F278" s="194" t="s">
        <v>1127</v>
      </c>
      <c r="G278" s="14"/>
      <c r="H278" s="195">
        <v>13</v>
      </c>
      <c r="I278" s="196"/>
      <c r="J278" s="14"/>
      <c r="K278" s="14"/>
      <c r="L278" s="192"/>
      <c r="M278" s="197"/>
      <c r="N278" s="198"/>
      <c r="O278" s="198"/>
      <c r="P278" s="198"/>
      <c r="Q278" s="198"/>
      <c r="R278" s="198"/>
      <c r="S278" s="198"/>
      <c r="T278" s="199"/>
      <c r="U278" s="14"/>
      <c r="V278" s="14"/>
      <c r="W278" s="14"/>
      <c r="X278" s="14"/>
      <c r="Y278" s="14"/>
      <c r="Z278" s="14"/>
      <c r="AA278" s="14"/>
      <c r="AB278" s="14"/>
      <c r="AC278" s="14"/>
      <c r="AD278" s="14"/>
      <c r="AE278" s="14"/>
      <c r="AT278" s="193" t="s">
        <v>144</v>
      </c>
      <c r="AU278" s="193" t="s">
        <v>79</v>
      </c>
      <c r="AV278" s="14" t="s">
        <v>79</v>
      </c>
      <c r="AW278" s="14" t="s">
        <v>33</v>
      </c>
      <c r="AX278" s="14" t="s">
        <v>15</v>
      </c>
      <c r="AY278" s="193" t="s">
        <v>129</v>
      </c>
    </row>
    <row r="279" s="2" customFormat="1" ht="44.25" customHeight="1">
      <c r="A279" s="39"/>
      <c r="B279" s="165"/>
      <c r="C279" s="166" t="s">
        <v>367</v>
      </c>
      <c r="D279" s="166" t="s">
        <v>132</v>
      </c>
      <c r="E279" s="167" t="s">
        <v>443</v>
      </c>
      <c r="F279" s="168" t="s">
        <v>444</v>
      </c>
      <c r="G279" s="169" t="s">
        <v>135</v>
      </c>
      <c r="H279" s="170">
        <v>116</v>
      </c>
      <c r="I279" s="171"/>
      <c r="J279" s="172">
        <f>ROUND(I279*H279,2)</f>
        <v>0</v>
      </c>
      <c r="K279" s="168" t="s">
        <v>136</v>
      </c>
      <c r="L279" s="40"/>
      <c r="M279" s="173" t="s">
        <v>3</v>
      </c>
      <c r="N279" s="174" t="s">
        <v>43</v>
      </c>
      <c r="O279" s="73"/>
      <c r="P279" s="175">
        <f>O279*H279</f>
        <v>0</v>
      </c>
      <c r="Q279" s="175">
        <v>0</v>
      </c>
      <c r="R279" s="175">
        <f>Q279*H279</f>
        <v>0</v>
      </c>
      <c r="S279" s="175">
        <v>0.0025000000000000001</v>
      </c>
      <c r="T279" s="176">
        <f>S279*H279</f>
        <v>0.28999999999999998</v>
      </c>
      <c r="U279" s="39"/>
      <c r="V279" s="39"/>
      <c r="W279" s="39"/>
      <c r="X279" s="39"/>
      <c r="Y279" s="39"/>
      <c r="Z279" s="39"/>
      <c r="AA279" s="39"/>
      <c r="AB279" s="39"/>
      <c r="AC279" s="39"/>
      <c r="AD279" s="39"/>
      <c r="AE279" s="39"/>
      <c r="AR279" s="177" t="s">
        <v>219</v>
      </c>
      <c r="AT279" s="177" t="s">
        <v>132</v>
      </c>
      <c r="AU279" s="177" t="s">
        <v>79</v>
      </c>
      <c r="AY279" s="20" t="s">
        <v>129</v>
      </c>
      <c r="BE279" s="178">
        <f>IF(N279="základní",J279,0)</f>
        <v>0</v>
      </c>
      <c r="BF279" s="178">
        <f>IF(N279="snížená",J279,0)</f>
        <v>0</v>
      </c>
      <c r="BG279" s="178">
        <f>IF(N279="zákl. přenesená",J279,0)</f>
        <v>0</v>
      </c>
      <c r="BH279" s="178">
        <f>IF(N279="sníž. přenesená",J279,0)</f>
        <v>0</v>
      </c>
      <c r="BI279" s="178">
        <f>IF(N279="nulová",J279,0)</f>
        <v>0</v>
      </c>
      <c r="BJ279" s="20" t="s">
        <v>79</v>
      </c>
      <c r="BK279" s="178">
        <f>ROUND(I279*H279,2)</f>
        <v>0</v>
      </c>
      <c r="BL279" s="20" t="s">
        <v>219</v>
      </c>
      <c r="BM279" s="177" t="s">
        <v>1167</v>
      </c>
    </row>
    <row r="280" s="2" customFormat="1">
      <c r="A280" s="39"/>
      <c r="B280" s="40"/>
      <c r="C280" s="39"/>
      <c r="D280" s="179" t="s">
        <v>138</v>
      </c>
      <c r="E280" s="39"/>
      <c r="F280" s="180" t="s">
        <v>446</v>
      </c>
      <c r="G280" s="39"/>
      <c r="H280" s="39"/>
      <c r="I280" s="181"/>
      <c r="J280" s="39"/>
      <c r="K280" s="39"/>
      <c r="L280" s="40"/>
      <c r="M280" s="182"/>
      <c r="N280" s="183"/>
      <c r="O280" s="73"/>
      <c r="P280" s="73"/>
      <c r="Q280" s="73"/>
      <c r="R280" s="73"/>
      <c r="S280" s="73"/>
      <c r="T280" s="74"/>
      <c r="U280" s="39"/>
      <c r="V280" s="39"/>
      <c r="W280" s="39"/>
      <c r="X280" s="39"/>
      <c r="Y280" s="39"/>
      <c r="Z280" s="39"/>
      <c r="AA280" s="39"/>
      <c r="AB280" s="39"/>
      <c r="AC280" s="39"/>
      <c r="AD280" s="39"/>
      <c r="AE280" s="39"/>
      <c r="AT280" s="20" t="s">
        <v>138</v>
      </c>
      <c r="AU280" s="20" t="s">
        <v>79</v>
      </c>
    </row>
    <row r="281" s="13" customFormat="1">
      <c r="A281" s="13"/>
      <c r="B281" s="184"/>
      <c r="C281" s="13"/>
      <c r="D281" s="185" t="s">
        <v>144</v>
      </c>
      <c r="E281" s="186" t="s">
        <v>3</v>
      </c>
      <c r="F281" s="187" t="s">
        <v>1168</v>
      </c>
      <c r="G281" s="13"/>
      <c r="H281" s="186" t="s">
        <v>3</v>
      </c>
      <c r="I281" s="188"/>
      <c r="J281" s="13"/>
      <c r="K281" s="13"/>
      <c r="L281" s="184"/>
      <c r="M281" s="189"/>
      <c r="N281" s="190"/>
      <c r="O281" s="190"/>
      <c r="P281" s="190"/>
      <c r="Q281" s="190"/>
      <c r="R281" s="190"/>
      <c r="S281" s="190"/>
      <c r="T281" s="191"/>
      <c r="U281" s="13"/>
      <c r="V281" s="13"/>
      <c r="W281" s="13"/>
      <c r="X281" s="13"/>
      <c r="Y281" s="13"/>
      <c r="Z281" s="13"/>
      <c r="AA281" s="13"/>
      <c r="AB281" s="13"/>
      <c r="AC281" s="13"/>
      <c r="AD281" s="13"/>
      <c r="AE281" s="13"/>
      <c r="AT281" s="186" t="s">
        <v>144</v>
      </c>
      <c r="AU281" s="186" t="s">
        <v>79</v>
      </c>
      <c r="AV281" s="13" t="s">
        <v>15</v>
      </c>
      <c r="AW281" s="13" t="s">
        <v>33</v>
      </c>
      <c r="AX281" s="13" t="s">
        <v>71</v>
      </c>
      <c r="AY281" s="186" t="s">
        <v>129</v>
      </c>
    </row>
    <row r="282" s="14" customFormat="1">
      <c r="A282" s="14"/>
      <c r="B282" s="192"/>
      <c r="C282" s="14"/>
      <c r="D282" s="185" t="s">
        <v>144</v>
      </c>
      <c r="E282" s="193" t="s">
        <v>3</v>
      </c>
      <c r="F282" s="194" t="s">
        <v>1169</v>
      </c>
      <c r="G282" s="14"/>
      <c r="H282" s="195">
        <v>19.920000000000002</v>
      </c>
      <c r="I282" s="196"/>
      <c r="J282" s="14"/>
      <c r="K282" s="14"/>
      <c r="L282" s="192"/>
      <c r="M282" s="197"/>
      <c r="N282" s="198"/>
      <c r="O282" s="198"/>
      <c r="P282" s="198"/>
      <c r="Q282" s="198"/>
      <c r="R282" s="198"/>
      <c r="S282" s="198"/>
      <c r="T282" s="199"/>
      <c r="U282" s="14"/>
      <c r="V282" s="14"/>
      <c r="W282" s="14"/>
      <c r="X282" s="14"/>
      <c r="Y282" s="14"/>
      <c r="Z282" s="14"/>
      <c r="AA282" s="14"/>
      <c r="AB282" s="14"/>
      <c r="AC282" s="14"/>
      <c r="AD282" s="14"/>
      <c r="AE282" s="14"/>
      <c r="AT282" s="193" t="s">
        <v>144</v>
      </c>
      <c r="AU282" s="193" t="s">
        <v>79</v>
      </c>
      <c r="AV282" s="14" t="s">
        <v>79</v>
      </c>
      <c r="AW282" s="14" t="s">
        <v>33</v>
      </c>
      <c r="AX282" s="14" t="s">
        <v>71</v>
      </c>
      <c r="AY282" s="193" t="s">
        <v>129</v>
      </c>
    </row>
    <row r="283" s="14" customFormat="1">
      <c r="A283" s="14"/>
      <c r="B283" s="192"/>
      <c r="C283" s="14"/>
      <c r="D283" s="185" t="s">
        <v>144</v>
      </c>
      <c r="E283" s="193" t="s">
        <v>3</v>
      </c>
      <c r="F283" s="194" t="s">
        <v>1170</v>
      </c>
      <c r="G283" s="14"/>
      <c r="H283" s="195">
        <v>36</v>
      </c>
      <c r="I283" s="196"/>
      <c r="J283" s="14"/>
      <c r="K283" s="14"/>
      <c r="L283" s="192"/>
      <c r="M283" s="197"/>
      <c r="N283" s="198"/>
      <c r="O283" s="198"/>
      <c r="P283" s="198"/>
      <c r="Q283" s="198"/>
      <c r="R283" s="198"/>
      <c r="S283" s="198"/>
      <c r="T283" s="199"/>
      <c r="U283" s="14"/>
      <c r="V283" s="14"/>
      <c r="W283" s="14"/>
      <c r="X283" s="14"/>
      <c r="Y283" s="14"/>
      <c r="Z283" s="14"/>
      <c r="AA283" s="14"/>
      <c r="AB283" s="14"/>
      <c r="AC283" s="14"/>
      <c r="AD283" s="14"/>
      <c r="AE283" s="14"/>
      <c r="AT283" s="193" t="s">
        <v>144</v>
      </c>
      <c r="AU283" s="193" t="s">
        <v>79</v>
      </c>
      <c r="AV283" s="14" t="s">
        <v>79</v>
      </c>
      <c r="AW283" s="14" t="s">
        <v>33</v>
      </c>
      <c r="AX283" s="14" t="s">
        <v>71</v>
      </c>
      <c r="AY283" s="193" t="s">
        <v>129</v>
      </c>
    </row>
    <row r="284" s="13" customFormat="1">
      <c r="A284" s="13"/>
      <c r="B284" s="184"/>
      <c r="C284" s="13"/>
      <c r="D284" s="185" t="s">
        <v>144</v>
      </c>
      <c r="E284" s="186" t="s">
        <v>3</v>
      </c>
      <c r="F284" s="187" t="s">
        <v>468</v>
      </c>
      <c r="G284" s="13"/>
      <c r="H284" s="186" t="s">
        <v>3</v>
      </c>
      <c r="I284" s="188"/>
      <c r="J284" s="13"/>
      <c r="K284" s="13"/>
      <c r="L284" s="184"/>
      <c r="M284" s="189"/>
      <c r="N284" s="190"/>
      <c r="O284" s="190"/>
      <c r="P284" s="190"/>
      <c r="Q284" s="190"/>
      <c r="R284" s="190"/>
      <c r="S284" s="190"/>
      <c r="T284" s="191"/>
      <c r="U284" s="13"/>
      <c r="V284" s="13"/>
      <c r="W284" s="13"/>
      <c r="X284" s="13"/>
      <c r="Y284" s="13"/>
      <c r="Z284" s="13"/>
      <c r="AA284" s="13"/>
      <c r="AB284" s="13"/>
      <c r="AC284" s="13"/>
      <c r="AD284" s="13"/>
      <c r="AE284" s="13"/>
      <c r="AT284" s="186" t="s">
        <v>144</v>
      </c>
      <c r="AU284" s="186" t="s">
        <v>79</v>
      </c>
      <c r="AV284" s="13" t="s">
        <v>15</v>
      </c>
      <c r="AW284" s="13" t="s">
        <v>33</v>
      </c>
      <c r="AX284" s="13" t="s">
        <v>71</v>
      </c>
      <c r="AY284" s="186" t="s">
        <v>129</v>
      </c>
    </row>
    <row r="285" s="14" customFormat="1">
      <c r="A285" s="14"/>
      <c r="B285" s="192"/>
      <c r="C285" s="14"/>
      <c r="D285" s="185" t="s">
        <v>144</v>
      </c>
      <c r="E285" s="193" t="s">
        <v>3</v>
      </c>
      <c r="F285" s="194" t="s">
        <v>1171</v>
      </c>
      <c r="G285" s="14"/>
      <c r="H285" s="195">
        <v>60.079999999999998</v>
      </c>
      <c r="I285" s="196"/>
      <c r="J285" s="14"/>
      <c r="K285" s="14"/>
      <c r="L285" s="192"/>
      <c r="M285" s="197"/>
      <c r="N285" s="198"/>
      <c r="O285" s="198"/>
      <c r="P285" s="198"/>
      <c r="Q285" s="198"/>
      <c r="R285" s="198"/>
      <c r="S285" s="198"/>
      <c r="T285" s="199"/>
      <c r="U285" s="14"/>
      <c r="V285" s="14"/>
      <c r="W285" s="14"/>
      <c r="X285" s="14"/>
      <c r="Y285" s="14"/>
      <c r="Z285" s="14"/>
      <c r="AA285" s="14"/>
      <c r="AB285" s="14"/>
      <c r="AC285" s="14"/>
      <c r="AD285" s="14"/>
      <c r="AE285" s="14"/>
      <c r="AT285" s="193" t="s">
        <v>144</v>
      </c>
      <c r="AU285" s="193" t="s">
        <v>79</v>
      </c>
      <c r="AV285" s="14" t="s">
        <v>79</v>
      </c>
      <c r="AW285" s="14" t="s">
        <v>33</v>
      </c>
      <c r="AX285" s="14" t="s">
        <v>71</v>
      </c>
      <c r="AY285" s="193" t="s">
        <v>129</v>
      </c>
    </row>
    <row r="286" s="15" customFormat="1">
      <c r="A286" s="15"/>
      <c r="B286" s="210"/>
      <c r="C286" s="15"/>
      <c r="D286" s="185" t="s">
        <v>144</v>
      </c>
      <c r="E286" s="211" t="s">
        <v>3</v>
      </c>
      <c r="F286" s="212" t="s">
        <v>319</v>
      </c>
      <c r="G286" s="15"/>
      <c r="H286" s="213">
        <v>116</v>
      </c>
      <c r="I286" s="214"/>
      <c r="J286" s="15"/>
      <c r="K286" s="15"/>
      <c r="L286" s="210"/>
      <c r="M286" s="215"/>
      <c r="N286" s="216"/>
      <c r="O286" s="216"/>
      <c r="P286" s="216"/>
      <c r="Q286" s="216"/>
      <c r="R286" s="216"/>
      <c r="S286" s="216"/>
      <c r="T286" s="217"/>
      <c r="U286" s="15"/>
      <c r="V286" s="15"/>
      <c r="W286" s="15"/>
      <c r="X286" s="15"/>
      <c r="Y286" s="15"/>
      <c r="Z286" s="15"/>
      <c r="AA286" s="15"/>
      <c r="AB286" s="15"/>
      <c r="AC286" s="15"/>
      <c r="AD286" s="15"/>
      <c r="AE286" s="15"/>
      <c r="AT286" s="211" t="s">
        <v>144</v>
      </c>
      <c r="AU286" s="211" t="s">
        <v>79</v>
      </c>
      <c r="AV286" s="15" t="s">
        <v>85</v>
      </c>
      <c r="AW286" s="15" t="s">
        <v>33</v>
      </c>
      <c r="AX286" s="15" t="s">
        <v>15</v>
      </c>
      <c r="AY286" s="211" t="s">
        <v>129</v>
      </c>
    </row>
    <row r="287" s="2" customFormat="1" ht="49.05" customHeight="1">
      <c r="A287" s="39"/>
      <c r="B287" s="165"/>
      <c r="C287" s="166" t="s">
        <v>372</v>
      </c>
      <c r="D287" s="166" t="s">
        <v>132</v>
      </c>
      <c r="E287" s="167" t="s">
        <v>449</v>
      </c>
      <c r="F287" s="168" t="s">
        <v>450</v>
      </c>
      <c r="G287" s="169" t="s">
        <v>135</v>
      </c>
      <c r="H287" s="170">
        <v>55.920000000000002</v>
      </c>
      <c r="I287" s="171"/>
      <c r="J287" s="172">
        <f>ROUND(I287*H287,2)</f>
        <v>0</v>
      </c>
      <c r="K287" s="168" t="s">
        <v>136</v>
      </c>
      <c r="L287" s="40"/>
      <c r="M287" s="173" t="s">
        <v>3</v>
      </c>
      <c r="N287" s="174" t="s">
        <v>43</v>
      </c>
      <c r="O287" s="73"/>
      <c r="P287" s="175">
        <f>O287*H287</f>
        <v>0</v>
      </c>
      <c r="Q287" s="175">
        <v>0.0061199999999999996</v>
      </c>
      <c r="R287" s="175">
        <f>Q287*H287</f>
        <v>0.34223039999999999</v>
      </c>
      <c r="S287" s="175">
        <v>0</v>
      </c>
      <c r="T287" s="176">
        <f>S287*H287</f>
        <v>0</v>
      </c>
      <c r="U287" s="39"/>
      <c r="V287" s="39"/>
      <c r="W287" s="39"/>
      <c r="X287" s="39"/>
      <c r="Y287" s="39"/>
      <c r="Z287" s="39"/>
      <c r="AA287" s="39"/>
      <c r="AB287" s="39"/>
      <c r="AC287" s="39"/>
      <c r="AD287" s="39"/>
      <c r="AE287" s="39"/>
      <c r="AR287" s="177" t="s">
        <v>219</v>
      </c>
      <c r="AT287" s="177" t="s">
        <v>132</v>
      </c>
      <c r="AU287" s="177" t="s">
        <v>79</v>
      </c>
      <c r="AY287" s="20" t="s">
        <v>129</v>
      </c>
      <c r="BE287" s="178">
        <f>IF(N287="základní",J287,0)</f>
        <v>0</v>
      </c>
      <c r="BF287" s="178">
        <f>IF(N287="snížená",J287,0)</f>
        <v>0</v>
      </c>
      <c r="BG287" s="178">
        <f>IF(N287="zákl. přenesená",J287,0)</f>
        <v>0</v>
      </c>
      <c r="BH287" s="178">
        <f>IF(N287="sníž. přenesená",J287,0)</f>
        <v>0</v>
      </c>
      <c r="BI287" s="178">
        <f>IF(N287="nulová",J287,0)</f>
        <v>0</v>
      </c>
      <c r="BJ287" s="20" t="s">
        <v>79</v>
      </c>
      <c r="BK287" s="178">
        <f>ROUND(I287*H287,2)</f>
        <v>0</v>
      </c>
      <c r="BL287" s="20" t="s">
        <v>219</v>
      </c>
      <c r="BM287" s="177" t="s">
        <v>1172</v>
      </c>
    </row>
    <row r="288" s="2" customFormat="1">
      <c r="A288" s="39"/>
      <c r="B288" s="40"/>
      <c r="C288" s="39"/>
      <c r="D288" s="179" t="s">
        <v>138</v>
      </c>
      <c r="E288" s="39"/>
      <c r="F288" s="180" t="s">
        <v>452</v>
      </c>
      <c r="G288" s="39"/>
      <c r="H288" s="39"/>
      <c r="I288" s="181"/>
      <c r="J288" s="39"/>
      <c r="K288" s="39"/>
      <c r="L288" s="40"/>
      <c r="M288" s="182"/>
      <c r="N288" s="183"/>
      <c r="O288" s="73"/>
      <c r="P288" s="73"/>
      <c r="Q288" s="73"/>
      <c r="R288" s="73"/>
      <c r="S288" s="73"/>
      <c r="T288" s="74"/>
      <c r="U288" s="39"/>
      <c r="V288" s="39"/>
      <c r="W288" s="39"/>
      <c r="X288" s="39"/>
      <c r="Y288" s="39"/>
      <c r="Z288" s="39"/>
      <c r="AA288" s="39"/>
      <c r="AB288" s="39"/>
      <c r="AC288" s="39"/>
      <c r="AD288" s="39"/>
      <c r="AE288" s="39"/>
      <c r="AT288" s="20" t="s">
        <v>138</v>
      </c>
      <c r="AU288" s="20" t="s">
        <v>79</v>
      </c>
    </row>
    <row r="289" s="13" customFormat="1">
      <c r="A289" s="13"/>
      <c r="B289" s="184"/>
      <c r="C289" s="13"/>
      <c r="D289" s="185" t="s">
        <v>144</v>
      </c>
      <c r="E289" s="186" t="s">
        <v>3</v>
      </c>
      <c r="F289" s="187" t="s">
        <v>1168</v>
      </c>
      <c r="G289" s="13"/>
      <c r="H289" s="186" t="s">
        <v>3</v>
      </c>
      <c r="I289" s="188"/>
      <c r="J289" s="13"/>
      <c r="K289" s="13"/>
      <c r="L289" s="184"/>
      <c r="M289" s="189"/>
      <c r="N289" s="190"/>
      <c r="O289" s="190"/>
      <c r="P289" s="190"/>
      <c r="Q289" s="190"/>
      <c r="R289" s="190"/>
      <c r="S289" s="190"/>
      <c r="T289" s="191"/>
      <c r="U289" s="13"/>
      <c r="V289" s="13"/>
      <c r="W289" s="13"/>
      <c r="X289" s="13"/>
      <c r="Y289" s="13"/>
      <c r="Z289" s="13"/>
      <c r="AA289" s="13"/>
      <c r="AB289" s="13"/>
      <c r="AC289" s="13"/>
      <c r="AD289" s="13"/>
      <c r="AE289" s="13"/>
      <c r="AT289" s="186" t="s">
        <v>144</v>
      </c>
      <c r="AU289" s="186" t="s">
        <v>79</v>
      </c>
      <c r="AV289" s="13" t="s">
        <v>15</v>
      </c>
      <c r="AW289" s="13" t="s">
        <v>33</v>
      </c>
      <c r="AX289" s="13" t="s">
        <v>71</v>
      </c>
      <c r="AY289" s="186" t="s">
        <v>129</v>
      </c>
    </row>
    <row r="290" s="14" customFormat="1">
      <c r="A290" s="14"/>
      <c r="B290" s="192"/>
      <c r="C290" s="14"/>
      <c r="D290" s="185" t="s">
        <v>144</v>
      </c>
      <c r="E290" s="193" t="s">
        <v>3</v>
      </c>
      <c r="F290" s="194" t="s">
        <v>1169</v>
      </c>
      <c r="G290" s="14"/>
      <c r="H290" s="195">
        <v>19.920000000000002</v>
      </c>
      <c r="I290" s="196"/>
      <c r="J290" s="14"/>
      <c r="K290" s="14"/>
      <c r="L290" s="192"/>
      <c r="M290" s="197"/>
      <c r="N290" s="198"/>
      <c r="O290" s="198"/>
      <c r="P290" s="198"/>
      <c r="Q290" s="198"/>
      <c r="R290" s="198"/>
      <c r="S290" s="198"/>
      <c r="T290" s="199"/>
      <c r="U290" s="14"/>
      <c r="V290" s="14"/>
      <c r="W290" s="14"/>
      <c r="X290" s="14"/>
      <c r="Y290" s="14"/>
      <c r="Z290" s="14"/>
      <c r="AA290" s="14"/>
      <c r="AB290" s="14"/>
      <c r="AC290" s="14"/>
      <c r="AD290" s="14"/>
      <c r="AE290" s="14"/>
      <c r="AT290" s="193" t="s">
        <v>144</v>
      </c>
      <c r="AU290" s="193" t="s">
        <v>79</v>
      </c>
      <c r="AV290" s="14" t="s">
        <v>79</v>
      </c>
      <c r="AW290" s="14" t="s">
        <v>33</v>
      </c>
      <c r="AX290" s="14" t="s">
        <v>71</v>
      </c>
      <c r="AY290" s="193" t="s">
        <v>129</v>
      </c>
    </row>
    <row r="291" s="14" customFormat="1">
      <c r="A291" s="14"/>
      <c r="B291" s="192"/>
      <c r="C291" s="14"/>
      <c r="D291" s="185" t="s">
        <v>144</v>
      </c>
      <c r="E291" s="193" t="s">
        <v>3</v>
      </c>
      <c r="F291" s="194" t="s">
        <v>1170</v>
      </c>
      <c r="G291" s="14"/>
      <c r="H291" s="195">
        <v>36</v>
      </c>
      <c r="I291" s="196"/>
      <c r="J291" s="14"/>
      <c r="K291" s="14"/>
      <c r="L291" s="192"/>
      <c r="M291" s="197"/>
      <c r="N291" s="198"/>
      <c r="O291" s="198"/>
      <c r="P291" s="198"/>
      <c r="Q291" s="198"/>
      <c r="R291" s="198"/>
      <c r="S291" s="198"/>
      <c r="T291" s="199"/>
      <c r="U291" s="14"/>
      <c r="V291" s="14"/>
      <c r="W291" s="14"/>
      <c r="X291" s="14"/>
      <c r="Y291" s="14"/>
      <c r="Z291" s="14"/>
      <c r="AA291" s="14"/>
      <c r="AB291" s="14"/>
      <c r="AC291" s="14"/>
      <c r="AD291" s="14"/>
      <c r="AE291" s="14"/>
      <c r="AT291" s="193" t="s">
        <v>144</v>
      </c>
      <c r="AU291" s="193" t="s">
        <v>79</v>
      </c>
      <c r="AV291" s="14" t="s">
        <v>79</v>
      </c>
      <c r="AW291" s="14" t="s">
        <v>33</v>
      </c>
      <c r="AX291" s="14" t="s">
        <v>71</v>
      </c>
      <c r="AY291" s="193" t="s">
        <v>129</v>
      </c>
    </row>
    <row r="292" s="15" customFormat="1">
      <c r="A292" s="15"/>
      <c r="B292" s="210"/>
      <c r="C292" s="15"/>
      <c r="D292" s="185" t="s">
        <v>144</v>
      </c>
      <c r="E292" s="211" t="s">
        <v>3</v>
      </c>
      <c r="F292" s="212" t="s">
        <v>319</v>
      </c>
      <c r="G292" s="15"/>
      <c r="H292" s="213">
        <v>55.920000000000002</v>
      </c>
      <c r="I292" s="214"/>
      <c r="J292" s="15"/>
      <c r="K292" s="15"/>
      <c r="L292" s="210"/>
      <c r="M292" s="215"/>
      <c r="N292" s="216"/>
      <c r="O292" s="216"/>
      <c r="P292" s="216"/>
      <c r="Q292" s="216"/>
      <c r="R292" s="216"/>
      <c r="S292" s="216"/>
      <c r="T292" s="217"/>
      <c r="U292" s="15"/>
      <c r="V292" s="15"/>
      <c r="W292" s="15"/>
      <c r="X292" s="15"/>
      <c r="Y292" s="15"/>
      <c r="Z292" s="15"/>
      <c r="AA292" s="15"/>
      <c r="AB292" s="15"/>
      <c r="AC292" s="15"/>
      <c r="AD292" s="15"/>
      <c r="AE292" s="15"/>
      <c r="AT292" s="211" t="s">
        <v>144</v>
      </c>
      <c r="AU292" s="211" t="s">
        <v>79</v>
      </c>
      <c r="AV292" s="15" t="s">
        <v>85</v>
      </c>
      <c r="AW292" s="15" t="s">
        <v>33</v>
      </c>
      <c r="AX292" s="15" t="s">
        <v>15</v>
      </c>
      <c r="AY292" s="211" t="s">
        <v>129</v>
      </c>
    </row>
    <row r="293" s="2" customFormat="1" ht="16.5" customHeight="1">
      <c r="A293" s="39"/>
      <c r="B293" s="165"/>
      <c r="C293" s="200" t="s">
        <v>376</v>
      </c>
      <c r="D293" s="200" t="s">
        <v>147</v>
      </c>
      <c r="E293" s="201" t="s">
        <v>1173</v>
      </c>
      <c r="F293" s="202" t="s">
        <v>1174</v>
      </c>
      <c r="G293" s="203" t="s">
        <v>135</v>
      </c>
      <c r="H293" s="204">
        <v>58.716000000000001</v>
      </c>
      <c r="I293" s="205"/>
      <c r="J293" s="206">
        <f>ROUND(I293*H293,2)</f>
        <v>0</v>
      </c>
      <c r="K293" s="202" t="s">
        <v>136</v>
      </c>
      <c r="L293" s="207"/>
      <c r="M293" s="208" t="s">
        <v>3</v>
      </c>
      <c r="N293" s="209" t="s">
        <v>43</v>
      </c>
      <c r="O293" s="73"/>
      <c r="P293" s="175">
        <f>O293*H293</f>
        <v>0</v>
      </c>
      <c r="Q293" s="175">
        <v>0.0014</v>
      </c>
      <c r="R293" s="175">
        <f>Q293*H293</f>
        <v>0.082202399999999995</v>
      </c>
      <c r="S293" s="175">
        <v>0</v>
      </c>
      <c r="T293" s="176">
        <f>S293*H293</f>
        <v>0</v>
      </c>
      <c r="U293" s="39"/>
      <c r="V293" s="39"/>
      <c r="W293" s="39"/>
      <c r="X293" s="39"/>
      <c r="Y293" s="39"/>
      <c r="Z293" s="39"/>
      <c r="AA293" s="39"/>
      <c r="AB293" s="39"/>
      <c r="AC293" s="39"/>
      <c r="AD293" s="39"/>
      <c r="AE293" s="39"/>
      <c r="AR293" s="177" t="s">
        <v>320</v>
      </c>
      <c r="AT293" s="177" t="s">
        <v>147</v>
      </c>
      <c r="AU293" s="177" t="s">
        <v>79</v>
      </c>
      <c r="AY293" s="20" t="s">
        <v>129</v>
      </c>
      <c r="BE293" s="178">
        <f>IF(N293="základní",J293,0)</f>
        <v>0</v>
      </c>
      <c r="BF293" s="178">
        <f>IF(N293="snížená",J293,0)</f>
        <v>0</v>
      </c>
      <c r="BG293" s="178">
        <f>IF(N293="zákl. přenesená",J293,0)</f>
        <v>0</v>
      </c>
      <c r="BH293" s="178">
        <f>IF(N293="sníž. přenesená",J293,0)</f>
        <v>0</v>
      </c>
      <c r="BI293" s="178">
        <f>IF(N293="nulová",J293,0)</f>
        <v>0</v>
      </c>
      <c r="BJ293" s="20" t="s">
        <v>79</v>
      </c>
      <c r="BK293" s="178">
        <f>ROUND(I293*H293,2)</f>
        <v>0</v>
      </c>
      <c r="BL293" s="20" t="s">
        <v>219</v>
      </c>
      <c r="BM293" s="177" t="s">
        <v>1175</v>
      </c>
    </row>
    <row r="294" s="14" customFormat="1">
      <c r="A294" s="14"/>
      <c r="B294" s="192"/>
      <c r="C294" s="14"/>
      <c r="D294" s="185" t="s">
        <v>144</v>
      </c>
      <c r="E294" s="14"/>
      <c r="F294" s="194" t="s">
        <v>1176</v>
      </c>
      <c r="G294" s="14"/>
      <c r="H294" s="195">
        <v>58.716000000000001</v>
      </c>
      <c r="I294" s="196"/>
      <c r="J294" s="14"/>
      <c r="K294" s="14"/>
      <c r="L294" s="192"/>
      <c r="M294" s="197"/>
      <c r="N294" s="198"/>
      <c r="O294" s="198"/>
      <c r="P294" s="198"/>
      <c r="Q294" s="198"/>
      <c r="R294" s="198"/>
      <c r="S294" s="198"/>
      <c r="T294" s="199"/>
      <c r="U294" s="14"/>
      <c r="V294" s="14"/>
      <c r="W294" s="14"/>
      <c r="X294" s="14"/>
      <c r="Y294" s="14"/>
      <c r="Z294" s="14"/>
      <c r="AA294" s="14"/>
      <c r="AB294" s="14"/>
      <c r="AC294" s="14"/>
      <c r="AD294" s="14"/>
      <c r="AE294" s="14"/>
      <c r="AT294" s="193" t="s">
        <v>144</v>
      </c>
      <c r="AU294" s="193" t="s">
        <v>79</v>
      </c>
      <c r="AV294" s="14" t="s">
        <v>79</v>
      </c>
      <c r="AW294" s="14" t="s">
        <v>4</v>
      </c>
      <c r="AX294" s="14" t="s">
        <v>15</v>
      </c>
      <c r="AY294" s="193" t="s">
        <v>129</v>
      </c>
    </row>
    <row r="295" s="2" customFormat="1" ht="49.05" customHeight="1">
      <c r="A295" s="39"/>
      <c r="B295" s="165"/>
      <c r="C295" s="166" t="s">
        <v>388</v>
      </c>
      <c r="D295" s="166" t="s">
        <v>132</v>
      </c>
      <c r="E295" s="167" t="s">
        <v>449</v>
      </c>
      <c r="F295" s="168" t="s">
        <v>450</v>
      </c>
      <c r="G295" s="169" t="s">
        <v>135</v>
      </c>
      <c r="H295" s="170">
        <v>60.079999999999998</v>
      </c>
      <c r="I295" s="171"/>
      <c r="J295" s="172">
        <f>ROUND(I295*H295,2)</f>
        <v>0</v>
      </c>
      <c r="K295" s="168" t="s">
        <v>136</v>
      </c>
      <c r="L295" s="40"/>
      <c r="M295" s="173" t="s">
        <v>3</v>
      </c>
      <c r="N295" s="174" t="s">
        <v>43</v>
      </c>
      <c r="O295" s="73"/>
      <c r="P295" s="175">
        <f>O295*H295</f>
        <v>0</v>
      </c>
      <c r="Q295" s="175">
        <v>0.0061199999999999996</v>
      </c>
      <c r="R295" s="175">
        <f>Q295*H295</f>
        <v>0.36768959999999995</v>
      </c>
      <c r="S295" s="175">
        <v>0</v>
      </c>
      <c r="T295" s="176">
        <f>S295*H295</f>
        <v>0</v>
      </c>
      <c r="U295" s="39"/>
      <c r="V295" s="39"/>
      <c r="W295" s="39"/>
      <c r="X295" s="39"/>
      <c r="Y295" s="39"/>
      <c r="Z295" s="39"/>
      <c r="AA295" s="39"/>
      <c r="AB295" s="39"/>
      <c r="AC295" s="39"/>
      <c r="AD295" s="39"/>
      <c r="AE295" s="39"/>
      <c r="AR295" s="177" t="s">
        <v>219</v>
      </c>
      <c r="AT295" s="177" t="s">
        <v>132</v>
      </c>
      <c r="AU295" s="177" t="s">
        <v>79</v>
      </c>
      <c r="AY295" s="20" t="s">
        <v>129</v>
      </c>
      <c r="BE295" s="178">
        <f>IF(N295="základní",J295,0)</f>
        <v>0</v>
      </c>
      <c r="BF295" s="178">
        <f>IF(N295="snížená",J295,0)</f>
        <v>0</v>
      </c>
      <c r="BG295" s="178">
        <f>IF(N295="zákl. přenesená",J295,0)</f>
        <v>0</v>
      </c>
      <c r="BH295" s="178">
        <f>IF(N295="sníž. přenesená",J295,0)</f>
        <v>0</v>
      </c>
      <c r="BI295" s="178">
        <f>IF(N295="nulová",J295,0)</f>
        <v>0</v>
      </c>
      <c r="BJ295" s="20" t="s">
        <v>79</v>
      </c>
      <c r="BK295" s="178">
        <f>ROUND(I295*H295,2)</f>
        <v>0</v>
      </c>
      <c r="BL295" s="20" t="s">
        <v>219</v>
      </c>
      <c r="BM295" s="177" t="s">
        <v>1177</v>
      </c>
    </row>
    <row r="296" s="2" customFormat="1">
      <c r="A296" s="39"/>
      <c r="B296" s="40"/>
      <c r="C296" s="39"/>
      <c r="D296" s="179" t="s">
        <v>138</v>
      </c>
      <c r="E296" s="39"/>
      <c r="F296" s="180" t="s">
        <v>452</v>
      </c>
      <c r="G296" s="39"/>
      <c r="H296" s="39"/>
      <c r="I296" s="181"/>
      <c r="J296" s="39"/>
      <c r="K296" s="39"/>
      <c r="L296" s="40"/>
      <c r="M296" s="182"/>
      <c r="N296" s="183"/>
      <c r="O296" s="73"/>
      <c r="P296" s="73"/>
      <c r="Q296" s="73"/>
      <c r="R296" s="73"/>
      <c r="S296" s="73"/>
      <c r="T296" s="74"/>
      <c r="U296" s="39"/>
      <c r="V296" s="39"/>
      <c r="W296" s="39"/>
      <c r="X296" s="39"/>
      <c r="Y296" s="39"/>
      <c r="Z296" s="39"/>
      <c r="AA296" s="39"/>
      <c r="AB296" s="39"/>
      <c r="AC296" s="39"/>
      <c r="AD296" s="39"/>
      <c r="AE296" s="39"/>
      <c r="AT296" s="20" t="s">
        <v>138</v>
      </c>
      <c r="AU296" s="20" t="s">
        <v>79</v>
      </c>
    </row>
    <row r="297" s="13" customFormat="1">
      <c r="A297" s="13"/>
      <c r="B297" s="184"/>
      <c r="C297" s="13"/>
      <c r="D297" s="185" t="s">
        <v>144</v>
      </c>
      <c r="E297" s="186" t="s">
        <v>3</v>
      </c>
      <c r="F297" s="187" t="s">
        <v>468</v>
      </c>
      <c r="G297" s="13"/>
      <c r="H297" s="186" t="s">
        <v>3</v>
      </c>
      <c r="I297" s="188"/>
      <c r="J297" s="13"/>
      <c r="K297" s="13"/>
      <c r="L297" s="184"/>
      <c r="M297" s="189"/>
      <c r="N297" s="190"/>
      <c r="O297" s="190"/>
      <c r="P297" s="190"/>
      <c r="Q297" s="190"/>
      <c r="R297" s="190"/>
      <c r="S297" s="190"/>
      <c r="T297" s="191"/>
      <c r="U297" s="13"/>
      <c r="V297" s="13"/>
      <c r="W297" s="13"/>
      <c r="X297" s="13"/>
      <c r="Y297" s="13"/>
      <c r="Z297" s="13"/>
      <c r="AA297" s="13"/>
      <c r="AB297" s="13"/>
      <c r="AC297" s="13"/>
      <c r="AD297" s="13"/>
      <c r="AE297" s="13"/>
      <c r="AT297" s="186" t="s">
        <v>144</v>
      </c>
      <c r="AU297" s="186" t="s">
        <v>79</v>
      </c>
      <c r="AV297" s="13" t="s">
        <v>15</v>
      </c>
      <c r="AW297" s="13" t="s">
        <v>33</v>
      </c>
      <c r="AX297" s="13" t="s">
        <v>71</v>
      </c>
      <c r="AY297" s="186" t="s">
        <v>129</v>
      </c>
    </row>
    <row r="298" s="14" customFormat="1">
      <c r="A298" s="14"/>
      <c r="B298" s="192"/>
      <c r="C298" s="14"/>
      <c r="D298" s="185" t="s">
        <v>144</v>
      </c>
      <c r="E298" s="193" t="s">
        <v>3</v>
      </c>
      <c r="F298" s="194" t="s">
        <v>1171</v>
      </c>
      <c r="G298" s="14"/>
      <c r="H298" s="195">
        <v>60.079999999999998</v>
      </c>
      <c r="I298" s="196"/>
      <c r="J298" s="14"/>
      <c r="K298" s="14"/>
      <c r="L298" s="192"/>
      <c r="M298" s="197"/>
      <c r="N298" s="198"/>
      <c r="O298" s="198"/>
      <c r="P298" s="198"/>
      <c r="Q298" s="198"/>
      <c r="R298" s="198"/>
      <c r="S298" s="198"/>
      <c r="T298" s="199"/>
      <c r="U298" s="14"/>
      <c r="V298" s="14"/>
      <c r="W298" s="14"/>
      <c r="X298" s="14"/>
      <c r="Y298" s="14"/>
      <c r="Z298" s="14"/>
      <c r="AA298" s="14"/>
      <c r="AB298" s="14"/>
      <c r="AC298" s="14"/>
      <c r="AD298" s="14"/>
      <c r="AE298" s="14"/>
      <c r="AT298" s="193" t="s">
        <v>144</v>
      </c>
      <c r="AU298" s="193" t="s">
        <v>79</v>
      </c>
      <c r="AV298" s="14" t="s">
        <v>79</v>
      </c>
      <c r="AW298" s="14" t="s">
        <v>33</v>
      </c>
      <c r="AX298" s="14" t="s">
        <v>15</v>
      </c>
      <c r="AY298" s="193" t="s">
        <v>129</v>
      </c>
    </row>
    <row r="299" s="2" customFormat="1" ht="16.5" customHeight="1">
      <c r="A299" s="39"/>
      <c r="B299" s="165"/>
      <c r="C299" s="200" t="s">
        <v>400</v>
      </c>
      <c r="D299" s="200" t="s">
        <v>147</v>
      </c>
      <c r="E299" s="201" t="s">
        <v>470</v>
      </c>
      <c r="F299" s="202" t="s">
        <v>471</v>
      </c>
      <c r="G299" s="203" t="s">
        <v>135</v>
      </c>
      <c r="H299" s="204">
        <v>63.084000000000003</v>
      </c>
      <c r="I299" s="205"/>
      <c r="J299" s="206">
        <f>ROUND(I299*H299,2)</f>
        <v>0</v>
      </c>
      <c r="K299" s="202" t="s">
        <v>136</v>
      </c>
      <c r="L299" s="207"/>
      <c r="M299" s="208" t="s">
        <v>3</v>
      </c>
      <c r="N299" s="209" t="s">
        <v>43</v>
      </c>
      <c r="O299" s="73"/>
      <c r="P299" s="175">
        <f>O299*H299</f>
        <v>0</v>
      </c>
      <c r="Q299" s="175">
        <v>0.00084000000000000003</v>
      </c>
      <c r="R299" s="175">
        <f>Q299*H299</f>
        <v>0.052990560000000006</v>
      </c>
      <c r="S299" s="175">
        <v>0</v>
      </c>
      <c r="T299" s="176">
        <f>S299*H299</f>
        <v>0</v>
      </c>
      <c r="U299" s="39"/>
      <c r="V299" s="39"/>
      <c r="W299" s="39"/>
      <c r="X299" s="39"/>
      <c r="Y299" s="39"/>
      <c r="Z299" s="39"/>
      <c r="AA299" s="39"/>
      <c r="AB299" s="39"/>
      <c r="AC299" s="39"/>
      <c r="AD299" s="39"/>
      <c r="AE299" s="39"/>
      <c r="AR299" s="177" t="s">
        <v>320</v>
      </c>
      <c r="AT299" s="177" t="s">
        <v>147</v>
      </c>
      <c r="AU299" s="177" t="s">
        <v>79</v>
      </c>
      <c r="AY299" s="20" t="s">
        <v>129</v>
      </c>
      <c r="BE299" s="178">
        <f>IF(N299="základní",J299,0)</f>
        <v>0</v>
      </c>
      <c r="BF299" s="178">
        <f>IF(N299="snížená",J299,0)</f>
        <v>0</v>
      </c>
      <c r="BG299" s="178">
        <f>IF(N299="zákl. přenesená",J299,0)</f>
        <v>0</v>
      </c>
      <c r="BH299" s="178">
        <f>IF(N299="sníž. přenesená",J299,0)</f>
        <v>0</v>
      </c>
      <c r="BI299" s="178">
        <f>IF(N299="nulová",J299,0)</f>
        <v>0</v>
      </c>
      <c r="BJ299" s="20" t="s">
        <v>79</v>
      </c>
      <c r="BK299" s="178">
        <f>ROUND(I299*H299,2)</f>
        <v>0</v>
      </c>
      <c r="BL299" s="20" t="s">
        <v>219</v>
      </c>
      <c r="BM299" s="177" t="s">
        <v>1178</v>
      </c>
    </row>
    <row r="300" s="14" customFormat="1">
      <c r="A300" s="14"/>
      <c r="B300" s="192"/>
      <c r="C300" s="14"/>
      <c r="D300" s="185" t="s">
        <v>144</v>
      </c>
      <c r="E300" s="14"/>
      <c r="F300" s="194" t="s">
        <v>1179</v>
      </c>
      <c r="G300" s="14"/>
      <c r="H300" s="195">
        <v>63.084000000000003</v>
      </c>
      <c r="I300" s="196"/>
      <c r="J300" s="14"/>
      <c r="K300" s="14"/>
      <c r="L300" s="192"/>
      <c r="M300" s="197"/>
      <c r="N300" s="198"/>
      <c r="O300" s="198"/>
      <c r="P300" s="198"/>
      <c r="Q300" s="198"/>
      <c r="R300" s="198"/>
      <c r="S300" s="198"/>
      <c r="T300" s="199"/>
      <c r="U300" s="14"/>
      <c r="V300" s="14"/>
      <c r="W300" s="14"/>
      <c r="X300" s="14"/>
      <c r="Y300" s="14"/>
      <c r="Z300" s="14"/>
      <c r="AA300" s="14"/>
      <c r="AB300" s="14"/>
      <c r="AC300" s="14"/>
      <c r="AD300" s="14"/>
      <c r="AE300" s="14"/>
      <c r="AT300" s="193" t="s">
        <v>144</v>
      </c>
      <c r="AU300" s="193" t="s">
        <v>79</v>
      </c>
      <c r="AV300" s="14" t="s">
        <v>79</v>
      </c>
      <c r="AW300" s="14" t="s">
        <v>4</v>
      </c>
      <c r="AX300" s="14" t="s">
        <v>15</v>
      </c>
      <c r="AY300" s="193" t="s">
        <v>129</v>
      </c>
    </row>
    <row r="301" s="2" customFormat="1" ht="37.8" customHeight="1">
      <c r="A301" s="39"/>
      <c r="B301" s="165"/>
      <c r="C301" s="166" t="s">
        <v>405</v>
      </c>
      <c r="D301" s="166" t="s">
        <v>132</v>
      </c>
      <c r="E301" s="167" t="s">
        <v>475</v>
      </c>
      <c r="F301" s="168" t="s">
        <v>476</v>
      </c>
      <c r="G301" s="169" t="s">
        <v>135</v>
      </c>
      <c r="H301" s="170">
        <v>307.39999999999998</v>
      </c>
      <c r="I301" s="171"/>
      <c r="J301" s="172">
        <f>ROUND(I301*H301,2)</f>
        <v>0</v>
      </c>
      <c r="K301" s="168" t="s">
        <v>136</v>
      </c>
      <c r="L301" s="40"/>
      <c r="M301" s="173" t="s">
        <v>3</v>
      </c>
      <c r="N301" s="174" t="s">
        <v>43</v>
      </c>
      <c r="O301" s="73"/>
      <c r="P301" s="175">
        <f>O301*H301</f>
        <v>0</v>
      </c>
      <c r="Q301" s="175">
        <v>0</v>
      </c>
      <c r="R301" s="175">
        <f>Q301*H301</f>
        <v>0</v>
      </c>
      <c r="S301" s="175">
        <v>0</v>
      </c>
      <c r="T301" s="176">
        <f>S301*H301</f>
        <v>0</v>
      </c>
      <c r="U301" s="39"/>
      <c r="V301" s="39"/>
      <c r="W301" s="39"/>
      <c r="X301" s="39"/>
      <c r="Y301" s="39"/>
      <c r="Z301" s="39"/>
      <c r="AA301" s="39"/>
      <c r="AB301" s="39"/>
      <c r="AC301" s="39"/>
      <c r="AD301" s="39"/>
      <c r="AE301" s="39"/>
      <c r="AR301" s="177" t="s">
        <v>219</v>
      </c>
      <c r="AT301" s="177" t="s">
        <v>132</v>
      </c>
      <c r="AU301" s="177" t="s">
        <v>79</v>
      </c>
      <c r="AY301" s="20" t="s">
        <v>129</v>
      </c>
      <c r="BE301" s="178">
        <f>IF(N301="základní",J301,0)</f>
        <v>0</v>
      </c>
      <c r="BF301" s="178">
        <f>IF(N301="snížená",J301,0)</f>
        <v>0</v>
      </c>
      <c r="BG301" s="178">
        <f>IF(N301="zákl. přenesená",J301,0)</f>
        <v>0</v>
      </c>
      <c r="BH301" s="178">
        <f>IF(N301="sníž. přenesená",J301,0)</f>
        <v>0</v>
      </c>
      <c r="BI301" s="178">
        <f>IF(N301="nulová",J301,0)</f>
        <v>0</v>
      </c>
      <c r="BJ301" s="20" t="s">
        <v>79</v>
      </c>
      <c r="BK301" s="178">
        <f>ROUND(I301*H301,2)</f>
        <v>0</v>
      </c>
      <c r="BL301" s="20" t="s">
        <v>219</v>
      </c>
      <c r="BM301" s="177" t="s">
        <v>1180</v>
      </c>
    </row>
    <row r="302" s="2" customFormat="1">
      <c r="A302" s="39"/>
      <c r="B302" s="40"/>
      <c r="C302" s="39"/>
      <c r="D302" s="179" t="s">
        <v>138</v>
      </c>
      <c r="E302" s="39"/>
      <c r="F302" s="180" t="s">
        <v>478</v>
      </c>
      <c r="G302" s="39"/>
      <c r="H302" s="39"/>
      <c r="I302" s="181"/>
      <c r="J302" s="39"/>
      <c r="K302" s="39"/>
      <c r="L302" s="40"/>
      <c r="M302" s="182"/>
      <c r="N302" s="183"/>
      <c r="O302" s="73"/>
      <c r="P302" s="73"/>
      <c r="Q302" s="73"/>
      <c r="R302" s="73"/>
      <c r="S302" s="73"/>
      <c r="T302" s="74"/>
      <c r="U302" s="39"/>
      <c r="V302" s="39"/>
      <c r="W302" s="39"/>
      <c r="X302" s="39"/>
      <c r="Y302" s="39"/>
      <c r="Z302" s="39"/>
      <c r="AA302" s="39"/>
      <c r="AB302" s="39"/>
      <c r="AC302" s="39"/>
      <c r="AD302" s="39"/>
      <c r="AE302" s="39"/>
      <c r="AT302" s="20" t="s">
        <v>138</v>
      </c>
      <c r="AU302" s="20" t="s">
        <v>79</v>
      </c>
    </row>
    <row r="303" s="13" customFormat="1">
      <c r="A303" s="13"/>
      <c r="B303" s="184"/>
      <c r="C303" s="13"/>
      <c r="D303" s="185" t="s">
        <v>144</v>
      </c>
      <c r="E303" s="186" t="s">
        <v>3</v>
      </c>
      <c r="F303" s="187" t="s">
        <v>1121</v>
      </c>
      <c r="G303" s="13"/>
      <c r="H303" s="186" t="s">
        <v>3</v>
      </c>
      <c r="I303" s="188"/>
      <c r="J303" s="13"/>
      <c r="K303" s="13"/>
      <c r="L303" s="184"/>
      <c r="M303" s="189"/>
      <c r="N303" s="190"/>
      <c r="O303" s="190"/>
      <c r="P303" s="190"/>
      <c r="Q303" s="190"/>
      <c r="R303" s="190"/>
      <c r="S303" s="190"/>
      <c r="T303" s="191"/>
      <c r="U303" s="13"/>
      <c r="V303" s="13"/>
      <c r="W303" s="13"/>
      <c r="X303" s="13"/>
      <c r="Y303" s="13"/>
      <c r="Z303" s="13"/>
      <c r="AA303" s="13"/>
      <c r="AB303" s="13"/>
      <c r="AC303" s="13"/>
      <c r="AD303" s="13"/>
      <c r="AE303" s="13"/>
      <c r="AT303" s="186" t="s">
        <v>144</v>
      </c>
      <c r="AU303" s="186" t="s">
        <v>79</v>
      </c>
      <c r="AV303" s="13" t="s">
        <v>15</v>
      </c>
      <c r="AW303" s="13" t="s">
        <v>33</v>
      </c>
      <c r="AX303" s="13" t="s">
        <v>71</v>
      </c>
      <c r="AY303" s="186" t="s">
        <v>129</v>
      </c>
    </row>
    <row r="304" s="13" customFormat="1">
      <c r="A304" s="13"/>
      <c r="B304" s="184"/>
      <c r="C304" s="13"/>
      <c r="D304" s="185" t="s">
        <v>144</v>
      </c>
      <c r="E304" s="186" t="s">
        <v>3</v>
      </c>
      <c r="F304" s="187" t="s">
        <v>1122</v>
      </c>
      <c r="G304" s="13"/>
      <c r="H304" s="186" t="s">
        <v>3</v>
      </c>
      <c r="I304" s="188"/>
      <c r="J304" s="13"/>
      <c r="K304" s="13"/>
      <c r="L304" s="184"/>
      <c r="M304" s="189"/>
      <c r="N304" s="190"/>
      <c r="O304" s="190"/>
      <c r="P304" s="190"/>
      <c r="Q304" s="190"/>
      <c r="R304" s="190"/>
      <c r="S304" s="190"/>
      <c r="T304" s="191"/>
      <c r="U304" s="13"/>
      <c r="V304" s="13"/>
      <c r="W304" s="13"/>
      <c r="X304" s="13"/>
      <c r="Y304" s="13"/>
      <c r="Z304" s="13"/>
      <c r="AA304" s="13"/>
      <c r="AB304" s="13"/>
      <c r="AC304" s="13"/>
      <c r="AD304" s="13"/>
      <c r="AE304" s="13"/>
      <c r="AT304" s="186" t="s">
        <v>144</v>
      </c>
      <c r="AU304" s="186" t="s">
        <v>79</v>
      </c>
      <c r="AV304" s="13" t="s">
        <v>15</v>
      </c>
      <c r="AW304" s="13" t="s">
        <v>33</v>
      </c>
      <c r="AX304" s="13" t="s">
        <v>71</v>
      </c>
      <c r="AY304" s="186" t="s">
        <v>129</v>
      </c>
    </row>
    <row r="305" s="14" customFormat="1">
      <c r="A305" s="14"/>
      <c r="B305" s="192"/>
      <c r="C305" s="14"/>
      <c r="D305" s="185" t="s">
        <v>144</v>
      </c>
      <c r="E305" s="193" t="s">
        <v>3</v>
      </c>
      <c r="F305" s="194" t="s">
        <v>1123</v>
      </c>
      <c r="G305" s="14"/>
      <c r="H305" s="195">
        <v>307.39999999999998</v>
      </c>
      <c r="I305" s="196"/>
      <c r="J305" s="14"/>
      <c r="K305" s="14"/>
      <c r="L305" s="192"/>
      <c r="M305" s="197"/>
      <c r="N305" s="198"/>
      <c r="O305" s="198"/>
      <c r="P305" s="198"/>
      <c r="Q305" s="198"/>
      <c r="R305" s="198"/>
      <c r="S305" s="198"/>
      <c r="T305" s="199"/>
      <c r="U305" s="14"/>
      <c r="V305" s="14"/>
      <c r="W305" s="14"/>
      <c r="X305" s="14"/>
      <c r="Y305" s="14"/>
      <c r="Z305" s="14"/>
      <c r="AA305" s="14"/>
      <c r="AB305" s="14"/>
      <c r="AC305" s="14"/>
      <c r="AD305" s="14"/>
      <c r="AE305" s="14"/>
      <c r="AT305" s="193" t="s">
        <v>144</v>
      </c>
      <c r="AU305" s="193" t="s">
        <v>79</v>
      </c>
      <c r="AV305" s="14" t="s">
        <v>79</v>
      </c>
      <c r="AW305" s="14" t="s">
        <v>33</v>
      </c>
      <c r="AX305" s="14" t="s">
        <v>15</v>
      </c>
      <c r="AY305" s="193" t="s">
        <v>129</v>
      </c>
    </row>
    <row r="306" s="2" customFormat="1" ht="24.15" customHeight="1">
      <c r="A306" s="39"/>
      <c r="B306" s="165"/>
      <c r="C306" s="200" t="s">
        <v>411</v>
      </c>
      <c r="D306" s="200" t="s">
        <v>147</v>
      </c>
      <c r="E306" s="201" t="s">
        <v>481</v>
      </c>
      <c r="F306" s="202" t="s">
        <v>482</v>
      </c>
      <c r="G306" s="203" t="s">
        <v>135</v>
      </c>
      <c r="H306" s="204">
        <v>322.76999999999998</v>
      </c>
      <c r="I306" s="205"/>
      <c r="J306" s="206">
        <f>ROUND(I306*H306,2)</f>
        <v>0</v>
      </c>
      <c r="K306" s="202" t="s">
        <v>136</v>
      </c>
      <c r="L306" s="207"/>
      <c r="M306" s="208" t="s">
        <v>3</v>
      </c>
      <c r="N306" s="209" t="s">
        <v>43</v>
      </c>
      <c r="O306" s="73"/>
      <c r="P306" s="175">
        <f>O306*H306</f>
        <v>0</v>
      </c>
      <c r="Q306" s="175">
        <v>0.0014</v>
      </c>
      <c r="R306" s="175">
        <f>Q306*H306</f>
        <v>0.45187799999999995</v>
      </c>
      <c r="S306" s="175">
        <v>0</v>
      </c>
      <c r="T306" s="176">
        <f>S306*H306</f>
        <v>0</v>
      </c>
      <c r="U306" s="39"/>
      <c r="V306" s="39"/>
      <c r="W306" s="39"/>
      <c r="X306" s="39"/>
      <c r="Y306" s="39"/>
      <c r="Z306" s="39"/>
      <c r="AA306" s="39"/>
      <c r="AB306" s="39"/>
      <c r="AC306" s="39"/>
      <c r="AD306" s="39"/>
      <c r="AE306" s="39"/>
      <c r="AR306" s="177" t="s">
        <v>320</v>
      </c>
      <c r="AT306" s="177" t="s">
        <v>147</v>
      </c>
      <c r="AU306" s="177" t="s">
        <v>79</v>
      </c>
      <c r="AY306" s="20" t="s">
        <v>129</v>
      </c>
      <c r="BE306" s="178">
        <f>IF(N306="základní",J306,0)</f>
        <v>0</v>
      </c>
      <c r="BF306" s="178">
        <f>IF(N306="snížená",J306,0)</f>
        <v>0</v>
      </c>
      <c r="BG306" s="178">
        <f>IF(N306="zákl. přenesená",J306,0)</f>
        <v>0</v>
      </c>
      <c r="BH306" s="178">
        <f>IF(N306="sníž. přenesená",J306,0)</f>
        <v>0</v>
      </c>
      <c r="BI306" s="178">
        <f>IF(N306="nulová",J306,0)</f>
        <v>0</v>
      </c>
      <c r="BJ306" s="20" t="s">
        <v>79</v>
      </c>
      <c r="BK306" s="178">
        <f>ROUND(I306*H306,2)</f>
        <v>0</v>
      </c>
      <c r="BL306" s="20" t="s">
        <v>219</v>
      </c>
      <c r="BM306" s="177" t="s">
        <v>1181</v>
      </c>
    </row>
    <row r="307" s="14" customFormat="1">
      <c r="A307" s="14"/>
      <c r="B307" s="192"/>
      <c r="C307" s="14"/>
      <c r="D307" s="185" t="s">
        <v>144</v>
      </c>
      <c r="E307" s="14"/>
      <c r="F307" s="194" t="s">
        <v>1182</v>
      </c>
      <c r="G307" s="14"/>
      <c r="H307" s="195">
        <v>322.76999999999998</v>
      </c>
      <c r="I307" s="196"/>
      <c r="J307" s="14"/>
      <c r="K307" s="14"/>
      <c r="L307" s="192"/>
      <c r="M307" s="197"/>
      <c r="N307" s="198"/>
      <c r="O307" s="198"/>
      <c r="P307" s="198"/>
      <c r="Q307" s="198"/>
      <c r="R307" s="198"/>
      <c r="S307" s="198"/>
      <c r="T307" s="199"/>
      <c r="U307" s="14"/>
      <c r="V307" s="14"/>
      <c r="W307" s="14"/>
      <c r="X307" s="14"/>
      <c r="Y307" s="14"/>
      <c r="Z307" s="14"/>
      <c r="AA307" s="14"/>
      <c r="AB307" s="14"/>
      <c r="AC307" s="14"/>
      <c r="AD307" s="14"/>
      <c r="AE307" s="14"/>
      <c r="AT307" s="193" t="s">
        <v>144</v>
      </c>
      <c r="AU307" s="193" t="s">
        <v>79</v>
      </c>
      <c r="AV307" s="14" t="s">
        <v>79</v>
      </c>
      <c r="AW307" s="14" t="s">
        <v>4</v>
      </c>
      <c r="AX307" s="14" t="s">
        <v>15</v>
      </c>
      <c r="AY307" s="193" t="s">
        <v>129</v>
      </c>
    </row>
    <row r="308" s="2" customFormat="1" ht="24.15" customHeight="1">
      <c r="A308" s="39"/>
      <c r="B308" s="165"/>
      <c r="C308" s="200" t="s">
        <v>416</v>
      </c>
      <c r="D308" s="200" t="s">
        <v>147</v>
      </c>
      <c r="E308" s="201" t="s">
        <v>486</v>
      </c>
      <c r="F308" s="202" t="s">
        <v>487</v>
      </c>
      <c r="G308" s="203" t="s">
        <v>135</v>
      </c>
      <c r="H308" s="204">
        <v>322.76999999999998</v>
      </c>
      <c r="I308" s="205"/>
      <c r="J308" s="206">
        <f>ROUND(I308*H308,2)</f>
        <v>0</v>
      </c>
      <c r="K308" s="202" t="s">
        <v>136</v>
      </c>
      <c r="L308" s="207"/>
      <c r="M308" s="208" t="s">
        <v>3</v>
      </c>
      <c r="N308" s="209" t="s">
        <v>43</v>
      </c>
      <c r="O308" s="73"/>
      <c r="P308" s="175">
        <f>O308*H308</f>
        <v>0</v>
      </c>
      <c r="Q308" s="175">
        <v>0.0060000000000000001</v>
      </c>
      <c r="R308" s="175">
        <f>Q308*H308</f>
        <v>1.93662</v>
      </c>
      <c r="S308" s="175">
        <v>0</v>
      </c>
      <c r="T308" s="176">
        <f>S308*H308</f>
        <v>0</v>
      </c>
      <c r="U308" s="39"/>
      <c r="V308" s="39"/>
      <c r="W308" s="39"/>
      <c r="X308" s="39"/>
      <c r="Y308" s="39"/>
      <c r="Z308" s="39"/>
      <c r="AA308" s="39"/>
      <c r="AB308" s="39"/>
      <c r="AC308" s="39"/>
      <c r="AD308" s="39"/>
      <c r="AE308" s="39"/>
      <c r="AR308" s="177" t="s">
        <v>320</v>
      </c>
      <c r="AT308" s="177" t="s">
        <v>147</v>
      </c>
      <c r="AU308" s="177" t="s">
        <v>79</v>
      </c>
      <c r="AY308" s="20" t="s">
        <v>129</v>
      </c>
      <c r="BE308" s="178">
        <f>IF(N308="základní",J308,0)</f>
        <v>0</v>
      </c>
      <c r="BF308" s="178">
        <f>IF(N308="snížená",J308,0)</f>
        <v>0</v>
      </c>
      <c r="BG308" s="178">
        <f>IF(N308="zákl. přenesená",J308,0)</f>
        <v>0</v>
      </c>
      <c r="BH308" s="178">
        <f>IF(N308="sníž. přenesená",J308,0)</f>
        <v>0</v>
      </c>
      <c r="BI308" s="178">
        <f>IF(N308="nulová",J308,0)</f>
        <v>0</v>
      </c>
      <c r="BJ308" s="20" t="s">
        <v>79</v>
      </c>
      <c r="BK308" s="178">
        <f>ROUND(I308*H308,2)</f>
        <v>0</v>
      </c>
      <c r="BL308" s="20" t="s">
        <v>219</v>
      </c>
      <c r="BM308" s="177" t="s">
        <v>1183</v>
      </c>
    </row>
    <row r="309" s="14" customFormat="1">
      <c r="A309" s="14"/>
      <c r="B309" s="192"/>
      <c r="C309" s="14"/>
      <c r="D309" s="185" t="s">
        <v>144</v>
      </c>
      <c r="E309" s="14"/>
      <c r="F309" s="194" t="s">
        <v>1182</v>
      </c>
      <c r="G309" s="14"/>
      <c r="H309" s="195">
        <v>322.76999999999998</v>
      </c>
      <c r="I309" s="196"/>
      <c r="J309" s="14"/>
      <c r="K309" s="14"/>
      <c r="L309" s="192"/>
      <c r="M309" s="197"/>
      <c r="N309" s="198"/>
      <c r="O309" s="198"/>
      <c r="P309" s="198"/>
      <c r="Q309" s="198"/>
      <c r="R309" s="198"/>
      <c r="S309" s="198"/>
      <c r="T309" s="199"/>
      <c r="U309" s="14"/>
      <c r="V309" s="14"/>
      <c r="W309" s="14"/>
      <c r="X309" s="14"/>
      <c r="Y309" s="14"/>
      <c r="Z309" s="14"/>
      <c r="AA309" s="14"/>
      <c r="AB309" s="14"/>
      <c r="AC309" s="14"/>
      <c r="AD309" s="14"/>
      <c r="AE309" s="14"/>
      <c r="AT309" s="193" t="s">
        <v>144</v>
      </c>
      <c r="AU309" s="193" t="s">
        <v>79</v>
      </c>
      <c r="AV309" s="14" t="s">
        <v>79</v>
      </c>
      <c r="AW309" s="14" t="s">
        <v>4</v>
      </c>
      <c r="AX309" s="14" t="s">
        <v>15</v>
      </c>
      <c r="AY309" s="193" t="s">
        <v>129</v>
      </c>
    </row>
    <row r="310" s="2" customFormat="1" ht="33" customHeight="1">
      <c r="A310" s="39"/>
      <c r="B310" s="165"/>
      <c r="C310" s="166" t="s">
        <v>420</v>
      </c>
      <c r="D310" s="166" t="s">
        <v>132</v>
      </c>
      <c r="E310" s="167" t="s">
        <v>490</v>
      </c>
      <c r="F310" s="168" t="s">
        <v>491</v>
      </c>
      <c r="G310" s="169" t="s">
        <v>135</v>
      </c>
      <c r="H310" s="170">
        <v>27.199999999999999</v>
      </c>
      <c r="I310" s="171"/>
      <c r="J310" s="172">
        <f>ROUND(I310*H310,2)</f>
        <v>0</v>
      </c>
      <c r="K310" s="168" t="s">
        <v>136</v>
      </c>
      <c r="L310" s="40"/>
      <c r="M310" s="173" t="s">
        <v>3</v>
      </c>
      <c r="N310" s="174" t="s">
        <v>43</v>
      </c>
      <c r="O310" s="73"/>
      <c r="P310" s="175">
        <f>O310*H310</f>
        <v>0</v>
      </c>
      <c r="Q310" s="175">
        <v>0.00058</v>
      </c>
      <c r="R310" s="175">
        <f>Q310*H310</f>
        <v>0.015775999999999998</v>
      </c>
      <c r="S310" s="175">
        <v>0</v>
      </c>
      <c r="T310" s="176">
        <f>S310*H310</f>
        <v>0</v>
      </c>
      <c r="U310" s="39"/>
      <c r="V310" s="39"/>
      <c r="W310" s="39"/>
      <c r="X310" s="39"/>
      <c r="Y310" s="39"/>
      <c r="Z310" s="39"/>
      <c r="AA310" s="39"/>
      <c r="AB310" s="39"/>
      <c r="AC310" s="39"/>
      <c r="AD310" s="39"/>
      <c r="AE310" s="39"/>
      <c r="AR310" s="177" t="s">
        <v>219</v>
      </c>
      <c r="AT310" s="177" t="s">
        <v>132</v>
      </c>
      <c r="AU310" s="177" t="s">
        <v>79</v>
      </c>
      <c r="AY310" s="20" t="s">
        <v>129</v>
      </c>
      <c r="BE310" s="178">
        <f>IF(N310="základní",J310,0)</f>
        <v>0</v>
      </c>
      <c r="BF310" s="178">
        <f>IF(N310="snížená",J310,0)</f>
        <v>0</v>
      </c>
      <c r="BG310" s="178">
        <f>IF(N310="zákl. přenesená",J310,0)</f>
        <v>0</v>
      </c>
      <c r="BH310" s="178">
        <f>IF(N310="sníž. přenesená",J310,0)</f>
        <v>0</v>
      </c>
      <c r="BI310" s="178">
        <f>IF(N310="nulová",J310,0)</f>
        <v>0</v>
      </c>
      <c r="BJ310" s="20" t="s">
        <v>79</v>
      </c>
      <c r="BK310" s="178">
        <f>ROUND(I310*H310,2)</f>
        <v>0</v>
      </c>
      <c r="BL310" s="20" t="s">
        <v>219</v>
      </c>
      <c r="BM310" s="177" t="s">
        <v>1184</v>
      </c>
    </row>
    <row r="311" s="2" customFormat="1">
      <c r="A311" s="39"/>
      <c r="B311" s="40"/>
      <c r="C311" s="39"/>
      <c r="D311" s="179" t="s">
        <v>138</v>
      </c>
      <c r="E311" s="39"/>
      <c r="F311" s="180" t="s">
        <v>493</v>
      </c>
      <c r="G311" s="39"/>
      <c r="H311" s="39"/>
      <c r="I311" s="181"/>
      <c r="J311" s="39"/>
      <c r="K311" s="39"/>
      <c r="L311" s="40"/>
      <c r="M311" s="182"/>
      <c r="N311" s="183"/>
      <c r="O311" s="73"/>
      <c r="P311" s="73"/>
      <c r="Q311" s="73"/>
      <c r="R311" s="73"/>
      <c r="S311" s="73"/>
      <c r="T311" s="74"/>
      <c r="U311" s="39"/>
      <c r="V311" s="39"/>
      <c r="W311" s="39"/>
      <c r="X311" s="39"/>
      <c r="Y311" s="39"/>
      <c r="Z311" s="39"/>
      <c r="AA311" s="39"/>
      <c r="AB311" s="39"/>
      <c r="AC311" s="39"/>
      <c r="AD311" s="39"/>
      <c r="AE311" s="39"/>
      <c r="AT311" s="20" t="s">
        <v>138</v>
      </c>
      <c r="AU311" s="20" t="s">
        <v>79</v>
      </c>
    </row>
    <row r="312" s="13" customFormat="1">
      <c r="A312" s="13"/>
      <c r="B312" s="184"/>
      <c r="C312" s="13"/>
      <c r="D312" s="185" t="s">
        <v>144</v>
      </c>
      <c r="E312" s="186" t="s">
        <v>3</v>
      </c>
      <c r="F312" s="187" t="s">
        <v>1126</v>
      </c>
      <c r="G312" s="13"/>
      <c r="H312" s="186" t="s">
        <v>3</v>
      </c>
      <c r="I312" s="188"/>
      <c r="J312" s="13"/>
      <c r="K312" s="13"/>
      <c r="L312" s="184"/>
      <c r="M312" s="189"/>
      <c r="N312" s="190"/>
      <c r="O312" s="190"/>
      <c r="P312" s="190"/>
      <c r="Q312" s="190"/>
      <c r="R312" s="190"/>
      <c r="S312" s="190"/>
      <c r="T312" s="191"/>
      <c r="U312" s="13"/>
      <c r="V312" s="13"/>
      <c r="W312" s="13"/>
      <c r="X312" s="13"/>
      <c r="Y312" s="13"/>
      <c r="Z312" s="13"/>
      <c r="AA312" s="13"/>
      <c r="AB312" s="13"/>
      <c r="AC312" s="13"/>
      <c r="AD312" s="13"/>
      <c r="AE312" s="13"/>
      <c r="AT312" s="186" t="s">
        <v>144</v>
      </c>
      <c r="AU312" s="186" t="s">
        <v>79</v>
      </c>
      <c r="AV312" s="13" t="s">
        <v>15</v>
      </c>
      <c r="AW312" s="13" t="s">
        <v>33</v>
      </c>
      <c r="AX312" s="13" t="s">
        <v>71</v>
      </c>
      <c r="AY312" s="186" t="s">
        <v>129</v>
      </c>
    </row>
    <row r="313" s="14" customFormat="1">
      <c r="A313" s="14"/>
      <c r="B313" s="192"/>
      <c r="C313" s="14"/>
      <c r="D313" s="185" t="s">
        <v>144</v>
      </c>
      <c r="E313" s="193" t="s">
        <v>3</v>
      </c>
      <c r="F313" s="194" t="s">
        <v>1127</v>
      </c>
      <c r="G313" s="14"/>
      <c r="H313" s="195">
        <v>13</v>
      </c>
      <c r="I313" s="196"/>
      <c r="J313" s="14"/>
      <c r="K313" s="14"/>
      <c r="L313" s="192"/>
      <c r="M313" s="197"/>
      <c r="N313" s="198"/>
      <c r="O313" s="198"/>
      <c r="P313" s="198"/>
      <c r="Q313" s="198"/>
      <c r="R313" s="198"/>
      <c r="S313" s="198"/>
      <c r="T313" s="199"/>
      <c r="U313" s="14"/>
      <c r="V313" s="14"/>
      <c r="W313" s="14"/>
      <c r="X313" s="14"/>
      <c r="Y313" s="14"/>
      <c r="Z313" s="14"/>
      <c r="AA313" s="14"/>
      <c r="AB313" s="14"/>
      <c r="AC313" s="14"/>
      <c r="AD313" s="14"/>
      <c r="AE313" s="14"/>
      <c r="AT313" s="193" t="s">
        <v>144</v>
      </c>
      <c r="AU313" s="193" t="s">
        <v>79</v>
      </c>
      <c r="AV313" s="14" t="s">
        <v>79</v>
      </c>
      <c r="AW313" s="14" t="s">
        <v>33</v>
      </c>
      <c r="AX313" s="14" t="s">
        <v>71</v>
      </c>
      <c r="AY313" s="193" t="s">
        <v>129</v>
      </c>
    </row>
    <row r="314" s="13" customFormat="1">
      <c r="A314" s="13"/>
      <c r="B314" s="184"/>
      <c r="C314" s="13"/>
      <c r="D314" s="185" t="s">
        <v>144</v>
      </c>
      <c r="E314" s="186" t="s">
        <v>3</v>
      </c>
      <c r="F314" s="187" t="s">
        <v>314</v>
      </c>
      <c r="G314" s="13"/>
      <c r="H314" s="186" t="s">
        <v>3</v>
      </c>
      <c r="I314" s="188"/>
      <c r="J314" s="13"/>
      <c r="K314" s="13"/>
      <c r="L314" s="184"/>
      <c r="M314" s="189"/>
      <c r="N314" s="190"/>
      <c r="O314" s="190"/>
      <c r="P314" s="190"/>
      <c r="Q314" s="190"/>
      <c r="R314" s="190"/>
      <c r="S314" s="190"/>
      <c r="T314" s="191"/>
      <c r="U314" s="13"/>
      <c r="V314" s="13"/>
      <c r="W314" s="13"/>
      <c r="X314" s="13"/>
      <c r="Y314" s="13"/>
      <c r="Z314" s="13"/>
      <c r="AA314" s="13"/>
      <c r="AB314" s="13"/>
      <c r="AC314" s="13"/>
      <c r="AD314" s="13"/>
      <c r="AE314" s="13"/>
      <c r="AT314" s="186" t="s">
        <v>144</v>
      </c>
      <c r="AU314" s="186" t="s">
        <v>79</v>
      </c>
      <c r="AV314" s="13" t="s">
        <v>15</v>
      </c>
      <c r="AW314" s="13" t="s">
        <v>33</v>
      </c>
      <c r="AX314" s="13" t="s">
        <v>71</v>
      </c>
      <c r="AY314" s="186" t="s">
        <v>129</v>
      </c>
    </row>
    <row r="315" s="14" customFormat="1">
      <c r="A315" s="14"/>
      <c r="B315" s="192"/>
      <c r="C315" s="14"/>
      <c r="D315" s="185" t="s">
        <v>144</v>
      </c>
      <c r="E315" s="193" t="s">
        <v>3</v>
      </c>
      <c r="F315" s="194" t="s">
        <v>1129</v>
      </c>
      <c r="G315" s="14"/>
      <c r="H315" s="195">
        <v>14.199999999999999</v>
      </c>
      <c r="I315" s="196"/>
      <c r="J315" s="14"/>
      <c r="K315" s="14"/>
      <c r="L315" s="192"/>
      <c r="M315" s="197"/>
      <c r="N315" s="198"/>
      <c r="O315" s="198"/>
      <c r="P315" s="198"/>
      <c r="Q315" s="198"/>
      <c r="R315" s="198"/>
      <c r="S315" s="198"/>
      <c r="T315" s="199"/>
      <c r="U315" s="14"/>
      <c r="V315" s="14"/>
      <c r="W315" s="14"/>
      <c r="X315" s="14"/>
      <c r="Y315" s="14"/>
      <c r="Z315" s="14"/>
      <c r="AA315" s="14"/>
      <c r="AB315" s="14"/>
      <c r="AC315" s="14"/>
      <c r="AD315" s="14"/>
      <c r="AE315" s="14"/>
      <c r="AT315" s="193" t="s">
        <v>144</v>
      </c>
      <c r="AU315" s="193" t="s">
        <v>79</v>
      </c>
      <c r="AV315" s="14" t="s">
        <v>79</v>
      </c>
      <c r="AW315" s="14" t="s">
        <v>33</v>
      </c>
      <c r="AX315" s="14" t="s">
        <v>71</v>
      </c>
      <c r="AY315" s="193" t="s">
        <v>129</v>
      </c>
    </row>
    <row r="316" s="15" customFormat="1">
      <c r="A316" s="15"/>
      <c r="B316" s="210"/>
      <c r="C316" s="15"/>
      <c r="D316" s="185" t="s">
        <v>144</v>
      </c>
      <c r="E316" s="211" t="s">
        <v>3</v>
      </c>
      <c r="F316" s="212" t="s">
        <v>319</v>
      </c>
      <c r="G316" s="15"/>
      <c r="H316" s="213">
        <v>27.199999999999999</v>
      </c>
      <c r="I316" s="214"/>
      <c r="J316" s="15"/>
      <c r="K316" s="15"/>
      <c r="L316" s="210"/>
      <c r="M316" s="215"/>
      <c r="N316" s="216"/>
      <c r="O316" s="216"/>
      <c r="P316" s="216"/>
      <c r="Q316" s="216"/>
      <c r="R316" s="216"/>
      <c r="S316" s="216"/>
      <c r="T316" s="217"/>
      <c r="U316" s="15"/>
      <c r="V316" s="15"/>
      <c r="W316" s="15"/>
      <c r="X316" s="15"/>
      <c r="Y316" s="15"/>
      <c r="Z316" s="15"/>
      <c r="AA316" s="15"/>
      <c r="AB316" s="15"/>
      <c r="AC316" s="15"/>
      <c r="AD316" s="15"/>
      <c r="AE316" s="15"/>
      <c r="AT316" s="211" t="s">
        <v>144</v>
      </c>
      <c r="AU316" s="211" t="s">
        <v>79</v>
      </c>
      <c r="AV316" s="15" t="s">
        <v>85</v>
      </c>
      <c r="AW316" s="15" t="s">
        <v>33</v>
      </c>
      <c r="AX316" s="15" t="s">
        <v>15</v>
      </c>
      <c r="AY316" s="211" t="s">
        <v>129</v>
      </c>
    </row>
    <row r="317" s="2" customFormat="1" ht="16.5" customHeight="1">
      <c r="A317" s="39"/>
      <c r="B317" s="165"/>
      <c r="C317" s="200" t="s">
        <v>425</v>
      </c>
      <c r="D317" s="200" t="s">
        <v>147</v>
      </c>
      <c r="E317" s="201" t="s">
        <v>495</v>
      </c>
      <c r="F317" s="202" t="s">
        <v>496</v>
      </c>
      <c r="G317" s="203" t="s">
        <v>497</v>
      </c>
      <c r="H317" s="204">
        <v>2.2850000000000001</v>
      </c>
      <c r="I317" s="205"/>
      <c r="J317" s="206">
        <f>ROUND(I317*H317,2)</f>
        <v>0</v>
      </c>
      <c r="K317" s="202" t="s">
        <v>136</v>
      </c>
      <c r="L317" s="207"/>
      <c r="M317" s="208" t="s">
        <v>3</v>
      </c>
      <c r="N317" s="209" t="s">
        <v>43</v>
      </c>
      <c r="O317" s="73"/>
      <c r="P317" s="175">
        <f>O317*H317</f>
        <v>0</v>
      </c>
      <c r="Q317" s="175">
        <v>0.025000000000000001</v>
      </c>
      <c r="R317" s="175">
        <f>Q317*H317</f>
        <v>0.057125000000000009</v>
      </c>
      <c r="S317" s="175">
        <v>0</v>
      </c>
      <c r="T317" s="176">
        <f>S317*H317</f>
        <v>0</v>
      </c>
      <c r="U317" s="39"/>
      <c r="V317" s="39"/>
      <c r="W317" s="39"/>
      <c r="X317" s="39"/>
      <c r="Y317" s="39"/>
      <c r="Z317" s="39"/>
      <c r="AA317" s="39"/>
      <c r="AB317" s="39"/>
      <c r="AC317" s="39"/>
      <c r="AD317" s="39"/>
      <c r="AE317" s="39"/>
      <c r="AR317" s="177" t="s">
        <v>320</v>
      </c>
      <c r="AT317" s="177" t="s">
        <v>147</v>
      </c>
      <c r="AU317" s="177" t="s">
        <v>79</v>
      </c>
      <c r="AY317" s="20" t="s">
        <v>129</v>
      </c>
      <c r="BE317" s="178">
        <f>IF(N317="základní",J317,0)</f>
        <v>0</v>
      </c>
      <c r="BF317" s="178">
        <f>IF(N317="snížená",J317,0)</f>
        <v>0</v>
      </c>
      <c r="BG317" s="178">
        <f>IF(N317="zákl. přenesená",J317,0)</f>
        <v>0</v>
      </c>
      <c r="BH317" s="178">
        <f>IF(N317="sníž. přenesená",J317,0)</f>
        <v>0</v>
      </c>
      <c r="BI317" s="178">
        <f>IF(N317="nulová",J317,0)</f>
        <v>0</v>
      </c>
      <c r="BJ317" s="20" t="s">
        <v>79</v>
      </c>
      <c r="BK317" s="178">
        <f>ROUND(I317*H317,2)</f>
        <v>0</v>
      </c>
      <c r="BL317" s="20" t="s">
        <v>219</v>
      </c>
      <c r="BM317" s="177" t="s">
        <v>1185</v>
      </c>
    </row>
    <row r="318" s="13" customFormat="1">
      <c r="A318" s="13"/>
      <c r="B318" s="184"/>
      <c r="C318" s="13"/>
      <c r="D318" s="185" t="s">
        <v>144</v>
      </c>
      <c r="E318" s="186" t="s">
        <v>3</v>
      </c>
      <c r="F318" s="187" t="s">
        <v>1126</v>
      </c>
      <c r="G318" s="13"/>
      <c r="H318" s="186" t="s">
        <v>3</v>
      </c>
      <c r="I318" s="188"/>
      <c r="J318" s="13"/>
      <c r="K318" s="13"/>
      <c r="L318" s="184"/>
      <c r="M318" s="189"/>
      <c r="N318" s="190"/>
      <c r="O318" s="190"/>
      <c r="P318" s="190"/>
      <c r="Q318" s="190"/>
      <c r="R318" s="190"/>
      <c r="S318" s="190"/>
      <c r="T318" s="191"/>
      <c r="U318" s="13"/>
      <c r="V318" s="13"/>
      <c r="W318" s="13"/>
      <c r="X318" s="13"/>
      <c r="Y318" s="13"/>
      <c r="Z318" s="13"/>
      <c r="AA318" s="13"/>
      <c r="AB318" s="13"/>
      <c r="AC318" s="13"/>
      <c r="AD318" s="13"/>
      <c r="AE318" s="13"/>
      <c r="AT318" s="186" t="s">
        <v>144</v>
      </c>
      <c r="AU318" s="186" t="s">
        <v>79</v>
      </c>
      <c r="AV318" s="13" t="s">
        <v>15</v>
      </c>
      <c r="AW318" s="13" t="s">
        <v>33</v>
      </c>
      <c r="AX318" s="13" t="s">
        <v>71</v>
      </c>
      <c r="AY318" s="186" t="s">
        <v>129</v>
      </c>
    </row>
    <row r="319" s="14" customFormat="1">
      <c r="A319" s="14"/>
      <c r="B319" s="192"/>
      <c r="C319" s="14"/>
      <c r="D319" s="185" t="s">
        <v>144</v>
      </c>
      <c r="E319" s="193" t="s">
        <v>3</v>
      </c>
      <c r="F319" s="194" t="s">
        <v>1186</v>
      </c>
      <c r="G319" s="14"/>
      <c r="H319" s="195">
        <v>1.04</v>
      </c>
      <c r="I319" s="196"/>
      <c r="J319" s="14"/>
      <c r="K319" s="14"/>
      <c r="L319" s="192"/>
      <c r="M319" s="197"/>
      <c r="N319" s="198"/>
      <c r="O319" s="198"/>
      <c r="P319" s="198"/>
      <c r="Q319" s="198"/>
      <c r="R319" s="198"/>
      <c r="S319" s="198"/>
      <c r="T319" s="199"/>
      <c r="U319" s="14"/>
      <c r="V319" s="14"/>
      <c r="W319" s="14"/>
      <c r="X319" s="14"/>
      <c r="Y319" s="14"/>
      <c r="Z319" s="14"/>
      <c r="AA319" s="14"/>
      <c r="AB319" s="14"/>
      <c r="AC319" s="14"/>
      <c r="AD319" s="14"/>
      <c r="AE319" s="14"/>
      <c r="AT319" s="193" t="s">
        <v>144</v>
      </c>
      <c r="AU319" s="193" t="s">
        <v>79</v>
      </c>
      <c r="AV319" s="14" t="s">
        <v>79</v>
      </c>
      <c r="AW319" s="14" t="s">
        <v>33</v>
      </c>
      <c r="AX319" s="14" t="s">
        <v>71</v>
      </c>
      <c r="AY319" s="193" t="s">
        <v>129</v>
      </c>
    </row>
    <row r="320" s="13" customFormat="1">
      <c r="A320" s="13"/>
      <c r="B320" s="184"/>
      <c r="C320" s="13"/>
      <c r="D320" s="185" t="s">
        <v>144</v>
      </c>
      <c r="E320" s="186" t="s">
        <v>3</v>
      </c>
      <c r="F320" s="187" t="s">
        <v>314</v>
      </c>
      <c r="G320" s="13"/>
      <c r="H320" s="186" t="s">
        <v>3</v>
      </c>
      <c r="I320" s="188"/>
      <c r="J320" s="13"/>
      <c r="K320" s="13"/>
      <c r="L320" s="184"/>
      <c r="M320" s="189"/>
      <c r="N320" s="190"/>
      <c r="O320" s="190"/>
      <c r="P320" s="190"/>
      <c r="Q320" s="190"/>
      <c r="R320" s="190"/>
      <c r="S320" s="190"/>
      <c r="T320" s="191"/>
      <c r="U320" s="13"/>
      <c r="V320" s="13"/>
      <c r="W320" s="13"/>
      <c r="X320" s="13"/>
      <c r="Y320" s="13"/>
      <c r="Z320" s="13"/>
      <c r="AA320" s="13"/>
      <c r="AB320" s="13"/>
      <c r="AC320" s="13"/>
      <c r="AD320" s="13"/>
      <c r="AE320" s="13"/>
      <c r="AT320" s="186" t="s">
        <v>144</v>
      </c>
      <c r="AU320" s="186" t="s">
        <v>79</v>
      </c>
      <c r="AV320" s="13" t="s">
        <v>15</v>
      </c>
      <c r="AW320" s="13" t="s">
        <v>33</v>
      </c>
      <c r="AX320" s="13" t="s">
        <v>71</v>
      </c>
      <c r="AY320" s="186" t="s">
        <v>129</v>
      </c>
    </row>
    <row r="321" s="14" customFormat="1">
      <c r="A321" s="14"/>
      <c r="B321" s="192"/>
      <c r="C321" s="14"/>
      <c r="D321" s="185" t="s">
        <v>144</v>
      </c>
      <c r="E321" s="193" t="s">
        <v>3</v>
      </c>
      <c r="F321" s="194" t="s">
        <v>1187</v>
      </c>
      <c r="G321" s="14"/>
      <c r="H321" s="195">
        <v>1.1359999999999999</v>
      </c>
      <c r="I321" s="196"/>
      <c r="J321" s="14"/>
      <c r="K321" s="14"/>
      <c r="L321" s="192"/>
      <c r="M321" s="197"/>
      <c r="N321" s="198"/>
      <c r="O321" s="198"/>
      <c r="P321" s="198"/>
      <c r="Q321" s="198"/>
      <c r="R321" s="198"/>
      <c r="S321" s="198"/>
      <c r="T321" s="199"/>
      <c r="U321" s="14"/>
      <c r="V321" s="14"/>
      <c r="W321" s="14"/>
      <c r="X321" s="14"/>
      <c r="Y321" s="14"/>
      <c r="Z321" s="14"/>
      <c r="AA321" s="14"/>
      <c r="AB321" s="14"/>
      <c r="AC321" s="14"/>
      <c r="AD321" s="14"/>
      <c r="AE321" s="14"/>
      <c r="AT321" s="193" t="s">
        <v>144</v>
      </c>
      <c r="AU321" s="193" t="s">
        <v>79</v>
      </c>
      <c r="AV321" s="14" t="s">
        <v>79</v>
      </c>
      <c r="AW321" s="14" t="s">
        <v>33</v>
      </c>
      <c r="AX321" s="14" t="s">
        <v>71</v>
      </c>
      <c r="AY321" s="193" t="s">
        <v>129</v>
      </c>
    </row>
    <row r="322" s="15" customFormat="1">
      <c r="A322" s="15"/>
      <c r="B322" s="210"/>
      <c r="C322" s="15"/>
      <c r="D322" s="185" t="s">
        <v>144</v>
      </c>
      <c r="E322" s="211" t="s">
        <v>3</v>
      </c>
      <c r="F322" s="212" t="s">
        <v>319</v>
      </c>
      <c r="G322" s="15"/>
      <c r="H322" s="213">
        <v>2.1760000000000002</v>
      </c>
      <c r="I322" s="214"/>
      <c r="J322" s="15"/>
      <c r="K322" s="15"/>
      <c r="L322" s="210"/>
      <c r="M322" s="215"/>
      <c r="N322" s="216"/>
      <c r="O322" s="216"/>
      <c r="P322" s="216"/>
      <c r="Q322" s="216"/>
      <c r="R322" s="216"/>
      <c r="S322" s="216"/>
      <c r="T322" s="217"/>
      <c r="U322" s="15"/>
      <c r="V322" s="15"/>
      <c r="W322" s="15"/>
      <c r="X322" s="15"/>
      <c r="Y322" s="15"/>
      <c r="Z322" s="15"/>
      <c r="AA322" s="15"/>
      <c r="AB322" s="15"/>
      <c r="AC322" s="15"/>
      <c r="AD322" s="15"/>
      <c r="AE322" s="15"/>
      <c r="AT322" s="211" t="s">
        <v>144</v>
      </c>
      <c r="AU322" s="211" t="s">
        <v>79</v>
      </c>
      <c r="AV322" s="15" t="s">
        <v>85</v>
      </c>
      <c r="AW322" s="15" t="s">
        <v>33</v>
      </c>
      <c r="AX322" s="15" t="s">
        <v>15</v>
      </c>
      <c r="AY322" s="211" t="s">
        <v>129</v>
      </c>
    </row>
    <row r="323" s="14" customFormat="1">
      <c r="A323" s="14"/>
      <c r="B323" s="192"/>
      <c r="C323" s="14"/>
      <c r="D323" s="185" t="s">
        <v>144</v>
      </c>
      <c r="E323" s="14"/>
      <c r="F323" s="194" t="s">
        <v>1188</v>
      </c>
      <c r="G323" s="14"/>
      <c r="H323" s="195">
        <v>2.2850000000000001</v>
      </c>
      <c r="I323" s="196"/>
      <c r="J323" s="14"/>
      <c r="K323" s="14"/>
      <c r="L323" s="192"/>
      <c r="M323" s="197"/>
      <c r="N323" s="198"/>
      <c r="O323" s="198"/>
      <c r="P323" s="198"/>
      <c r="Q323" s="198"/>
      <c r="R323" s="198"/>
      <c r="S323" s="198"/>
      <c r="T323" s="199"/>
      <c r="U323" s="14"/>
      <c r="V323" s="14"/>
      <c r="W323" s="14"/>
      <c r="X323" s="14"/>
      <c r="Y323" s="14"/>
      <c r="Z323" s="14"/>
      <c r="AA323" s="14"/>
      <c r="AB323" s="14"/>
      <c r="AC323" s="14"/>
      <c r="AD323" s="14"/>
      <c r="AE323" s="14"/>
      <c r="AT323" s="193" t="s">
        <v>144</v>
      </c>
      <c r="AU323" s="193" t="s">
        <v>79</v>
      </c>
      <c r="AV323" s="14" t="s">
        <v>79</v>
      </c>
      <c r="AW323" s="14" t="s">
        <v>4</v>
      </c>
      <c r="AX323" s="14" t="s">
        <v>15</v>
      </c>
      <c r="AY323" s="193" t="s">
        <v>129</v>
      </c>
    </row>
    <row r="324" s="2" customFormat="1" ht="37.8" customHeight="1">
      <c r="A324" s="39"/>
      <c r="B324" s="165"/>
      <c r="C324" s="166" t="s">
        <v>430</v>
      </c>
      <c r="D324" s="166" t="s">
        <v>132</v>
      </c>
      <c r="E324" s="167" t="s">
        <v>503</v>
      </c>
      <c r="F324" s="168" t="s">
        <v>504</v>
      </c>
      <c r="G324" s="169" t="s">
        <v>505</v>
      </c>
      <c r="H324" s="170">
        <v>32.5</v>
      </c>
      <c r="I324" s="171"/>
      <c r="J324" s="172">
        <f>ROUND(I324*H324,2)</f>
        <v>0</v>
      </c>
      <c r="K324" s="168" t="s">
        <v>136</v>
      </c>
      <c r="L324" s="40"/>
      <c r="M324" s="173" t="s">
        <v>3</v>
      </c>
      <c r="N324" s="174" t="s">
        <v>43</v>
      </c>
      <c r="O324" s="73"/>
      <c r="P324" s="175">
        <f>O324*H324</f>
        <v>0</v>
      </c>
      <c r="Q324" s="175">
        <v>0.00010000000000000001</v>
      </c>
      <c r="R324" s="175">
        <f>Q324*H324</f>
        <v>0.0032500000000000003</v>
      </c>
      <c r="S324" s="175">
        <v>0</v>
      </c>
      <c r="T324" s="176">
        <f>S324*H324</f>
        <v>0</v>
      </c>
      <c r="U324" s="39"/>
      <c r="V324" s="39"/>
      <c r="W324" s="39"/>
      <c r="X324" s="39"/>
      <c r="Y324" s="39"/>
      <c r="Z324" s="39"/>
      <c r="AA324" s="39"/>
      <c r="AB324" s="39"/>
      <c r="AC324" s="39"/>
      <c r="AD324" s="39"/>
      <c r="AE324" s="39"/>
      <c r="AR324" s="177" t="s">
        <v>219</v>
      </c>
      <c r="AT324" s="177" t="s">
        <v>132</v>
      </c>
      <c r="AU324" s="177" t="s">
        <v>79</v>
      </c>
      <c r="AY324" s="20" t="s">
        <v>129</v>
      </c>
      <c r="BE324" s="178">
        <f>IF(N324="základní",J324,0)</f>
        <v>0</v>
      </c>
      <c r="BF324" s="178">
        <f>IF(N324="snížená",J324,0)</f>
        <v>0</v>
      </c>
      <c r="BG324" s="178">
        <f>IF(N324="zákl. přenesená",J324,0)</f>
        <v>0</v>
      </c>
      <c r="BH324" s="178">
        <f>IF(N324="sníž. přenesená",J324,0)</f>
        <v>0</v>
      </c>
      <c r="BI324" s="178">
        <f>IF(N324="nulová",J324,0)</f>
        <v>0</v>
      </c>
      <c r="BJ324" s="20" t="s">
        <v>79</v>
      </c>
      <c r="BK324" s="178">
        <f>ROUND(I324*H324,2)</f>
        <v>0</v>
      </c>
      <c r="BL324" s="20" t="s">
        <v>219</v>
      </c>
      <c r="BM324" s="177" t="s">
        <v>1189</v>
      </c>
    </row>
    <row r="325" s="2" customFormat="1">
      <c r="A325" s="39"/>
      <c r="B325" s="40"/>
      <c r="C325" s="39"/>
      <c r="D325" s="179" t="s">
        <v>138</v>
      </c>
      <c r="E325" s="39"/>
      <c r="F325" s="180" t="s">
        <v>507</v>
      </c>
      <c r="G325" s="39"/>
      <c r="H325" s="39"/>
      <c r="I325" s="181"/>
      <c r="J325" s="39"/>
      <c r="K325" s="39"/>
      <c r="L325" s="40"/>
      <c r="M325" s="182"/>
      <c r="N325" s="183"/>
      <c r="O325" s="73"/>
      <c r="P325" s="73"/>
      <c r="Q325" s="73"/>
      <c r="R325" s="73"/>
      <c r="S325" s="73"/>
      <c r="T325" s="74"/>
      <c r="U325" s="39"/>
      <c r="V325" s="39"/>
      <c r="W325" s="39"/>
      <c r="X325" s="39"/>
      <c r="Y325" s="39"/>
      <c r="Z325" s="39"/>
      <c r="AA325" s="39"/>
      <c r="AB325" s="39"/>
      <c r="AC325" s="39"/>
      <c r="AD325" s="39"/>
      <c r="AE325" s="39"/>
      <c r="AT325" s="20" t="s">
        <v>138</v>
      </c>
      <c r="AU325" s="20" t="s">
        <v>79</v>
      </c>
    </row>
    <row r="326" s="13" customFormat="1">
      <c r="A326" s="13"/>
      <c r="B326" s="184"/>
      <c r="C326" s="13"/>
      <c r="D326" s="185" t="s">
        <v>144</v>
      </c>
      <c r="E326" s="186" t="s">
        <v>3</v>
      </c>
      <c r="F326" s="187" t="s">
        <v>1121</v>
      </c>
      <c r="G326" s="13"/>
      <c r="H326" s="186" t="s">
        <v>3</v>
      </c>
      <c r="I326" s="188"/>
      <c r="J326" s="13"/>
      <c r="K326" s="13"/>
      <c r="L326" s="184"/>
      <c r="M326" s="189"/>
      <c r="N326" s="190"/>
      <c r="O326" s="190"/>
      <c r="P326" s="190"/>
      <c r="Q326" s="190"/>
      <c r="R326" s="190"/>
      <c r="S326" s="190"/>
      <c r="T326" s="191"/>
      <c r="U326" s="13"/>
      <c r="V326" s="13"/>
      <c r="W326" s="13"/>
      <c r="X326" s="13"/>
      <c r="Y326" s="13"/>
      <c r="Z326" s="13"/>
      <c r="AA326" s="13"/>
      <c r="AB326" s="13"/>
      <c r="AC326" s="13"/>
      <c r="AD326" s="13"/>
      <c r="AE326" s="13"/>
      <c r="AT326" s="186" t="s">
        <v>144</v>
      </c>
      <c r="AU326" s="186" t="s">
        <v>79</v>
      </c>
      <c r="AV326" s="13" t="s">
        <v>15</v>
      </c>
      <c r="AW326" s="13" t="s">
        <v>33</v>
      </c>
      <c r="AX326" s="13" t="s">
        <v>71</v>
      </c>
      <c r="AY326" s="186" t="s">
        <v>129</v>
      </c>
    </row>
    <row r="327" s="13" customFormat="1">
      <c r="A327" s="13"/>
      <c r="B327" s="184"/>
      <c r="C327" s="13"/>
      <c r="D327" s="185" t="s">
        <v>144</v>
      </c>
      <c r="E327" s="186" t="s">
        <v>3</v>
      </c>
      <c r="F327" s="187" t="s">
        <v>312</v>
      </c>
      <c r="G327" s="13"/>
      <c r="H327" s="186" t="s">
        <v>3</v>
      </c>
      <c r="I327" s="188"/>
      <c r="J327" s="13"/>
      <c r="K327" s="13"/>
      <c r="L327" s="184"/>
      <c r="M327" s="189"/>
      <c r="N327" s="190"/>
      <c r="O327" s="190"/>
      <c r="P327" s="190"/>
      <c r="Q327" s="190"/>
      <c r="R327" s="190"/>
      <c r="S327" s="190"/>
      <c r="T327" s="191"/>
      <c r="U327" s="13"/>
      <c r="V327" s="13"/>
      <c r="W327" s="13"/>
      <c r="X327" s="13"/>
      <c r="Y327" s="13"/>
      <c r="Z327" s="13"/>
      <c r="AA327" s="13"/>
      <c r="AB327" s="13"/>
      <c r="AC327" s="13"/>
      <c r="AD327" s="13"/>
      <c r="AE327" s="13"/>
      <c r="AT327" s="186" t="s">
        <v>144</v>
      </c>
      <c r="AU327" s="186" t="s">
        <v>79</v>
      </c>
      <c r="AV327" s="13" t="s">
        <v>15</v>
      </c>
      <c r="AW327" s="13" t="s">
        <v>33</v>
      </c>
      <c r="AX327" s="13" t="s">
        <v>71</v>
      </c>
      <c r="AY327" s="186" t="s">
        <v>129</v>
      </c>
    </row>
    <row r="328" s="14" customFormat="1">
      <c r="A328" s="14"/>
      <c r="B328" s="192"/>
      <c r="C328" s="14"/>
      <c r="D328" s="185" t="s">
        <v>144</v>
      </c>
      <c r="E328" s="193" t="s">
        <v>3</v>
      </c>
      <c r="F328" s="194" t="s">
        <v>1125</v>
      </c>
      <c r="G328" s="14"/>
      <c r="H328" s="195">
        <v>32.5</v>
      </c>
      <c r="I328" s="196"/>
      <c r="J328" s="14"/>
      <c r="K328" s="14"/>
      <c r="L328" s="192"/>
      <c r="M328" s="197"/>
      <c r="N328" s="198"/>
      <c r="O328" s="198"/>
      <c r="P328" s="198"/>
      <c r="Q328" s="198"/>
      <c r="R328" s="198"/>
      <c r="S328" s="198"/>
      <c r="T328" s="199"/>
      <c r="U328" s="14"/>
      <c r="V328" s="14"/>
      <c r="W328" s="14"/>
      <c r="X328" s="14"/>
      <c r="Y328" s="14"/>
      <c r="Z328" s="14"/>
      <c r="AA328" s="14"/>
      <c r="AB328" s="14"/>
      <c r="AC328" s="14"/>
      <c r="AD328" s="14"/>
      <c r="AE328" s="14"/>
      <c r="AT328" s="193" t="s">
        <v>144</v>
      </c>
      <c r="AU328" s="193" t="s">
        <v>79</v>
      </c>
      <c r="AV328" s="14" t="s">
        <v>79</v>
      </c>
      <c r="AW328" s="14" t="s">
        <v>33</v>
      </c>
      <c r="AX328" s="14" t="s">
        <v>15</v>
      </c>
      <c r="AY328" s="193" t="s">
        <v>129</v>
      </c>
    </row>
    <row r="329" s="2" customFormat="1" ht="16.5" customHeight="1">
      <c r="A329" s="39"/>
      <c r="B329" s="165"/>
      <c r="C329" s="200" t="s">
        <v>437</v>
      </c>
      <c r="D329" s="200" t="s">
        <v>147</v>
      </c>
      <c r="E329" s="201" t="s">
        <v>495</v>
      </c>
      <c r="F329" s="202" t="s">
        <v>496</v>
      </c>
      <c r="G329" s="203" t="s">
        <v>497</v>
      </c>
      <c r="H329" s="204">
        <v>0.85399999999999998</v>
      </c>
      <c r="I329" s="205"/>
      <c r="J329" s="206">
        <f>ROUND(I329*H329,2)</f>
        <v>0</v>
      </c>
      <c r="K329" s="202" t="s">
        <v>136</v>
      </c>
      <c r="L329" s="207"/>
      <c r="M329" s="208" t="s">
        <v>3</v>
      </c>
      <c r="N329" s="209" t="s">
        <v>43</v>
      </c>
      <c r="O329" s="73"/>
      <c r="P329" s="175">
        <f>O329*H329</f>
        <v>0</v>
      </c>
      <c r="Q329" s="175">
        <v>0.025000000000000001</v>
      </c>
      <c r="R329" s="175">
        <f>Q329*H329</f>
        <v>0.021350000000000001</v>
      </c>
      <c r="S329" s="175">
        <v>0</v>
      </c>
      <c r="T329" s="176">
        <f>S329*H329</f>
        <v>0</v>
      </c>
      <c r="U329" s="39"/>
      <c r="V329" s="39"/>
      <c r="W329" s="39"/>
      <c r="X329" s="39"/>
      <c r="Y329" s="39"/>
      <c r="Z329" s="39"/>
      <c r="AA329" s="39"/>
      <c r="AB329" s="39"/>
      <c r="AC329" s="39"/>
      <c r="AD329" s="39"/>
      <c r="AE329" s="39"/>
      <c r="AR329" s="177" t="s">
        <v>320</v>
      </c>
      <c r="AT329" s="177" t="s">
        <v>147</v>
      </c>
      <c r="AU329" s="177" t="s">
        <v>79</v>
      </c>
      <c r="AY329" s="20" t="s">
        <v>129</v>
      </c>
      <c r="BE329" s="178">
        <f>IF(N329="základní",J329,0)</f>
        <v>0</v>
      </c>
      <c r="BF329" s="178">
        <f>IF(N329="snížená",J329,0)</f>
        <v>0</v>
      </c>
      <c r="BG329" s="178">
        <f>IF(N329="zákl. přenesená",J329,0)</f>
        <v>0</v>
      </c>
      <c r="BH329" s="178">
        <f>IF(N329="sníž. přenesená",J329,0)</f>
        <v>0</v>
      </c>
      <c r="BI329" s="178">
        <f>IF(N329="nulová",J329,0)</f>
        <v>0</v>
      </c>
      <c r="BJ329" s="20" t="s">
        <v>79</v>
      </c>
      <c r="BK329" s="178">
        <f>ROUND(I329*H329,2)</f>
        <v>0</v>
      </c>
      <c r="BL329" s="20" t="s">
        <v>219</v>
      </c>
      <c r="BM329" s="177" t="s">
        <v>1190</v>
      </c>
    </row>
    <row r="330" s="14" customFormat="1">
      <c r="A330" s="14"/>
      <c r="B330" s="192"/>
      <c r="C330" s="14"/>
      <c r="D330" s="185" t="s">
        <v>144</v>
      </c>
      <c r="E330" s="193" t="s">
        <v>3</v>
      </c>
      <c r="F330" s="194" t="s">
        <v>1191</v>
      </c>
      <c r="G330" s="14"/>
      <c r="H330" s="195">
        <v>0.81299999999999994</v>
      </c>
      <c r="I330" s="196"/>
      <c r="J330" s="14"/>
      <c r="K330" s="14"/>
      <c r="L330" s="192"/>
      <c r="M330" s="197"/>
      <c r="N330" s="198"/>
      <c r="O330" s="198"/>
      <c r="P330" s="198"/>
      <c r="Q330" s="198"/>
      <c r="R330" s="198"/>
      <c r="S330" s="198"/>
      <c r="T330" s="199"/>
      <c r="U330" s="14"/>
      <c r="V330" s="14"/>
      <c r="W330" s="14"/>
      <c r="X330" s="14"/>
      <c r="Y330" s="14"/>
      <c r="Z330" s="14"/>
      <c r="AA330" s="14"/>
      <c r="AB330" s="14"/>
      <c r="AC330" s="14"/>
      <c r="AD330" s="14"/>
      <c r="AE330" s="14"/>
      <c r="AT330" s="193" t="s">
        <v>144</v>
      </c>
      <c r="AU330" s="193" t="s">
        <v>79</v>
      </c>
      <c r="AV330" s="14" t="s">
        <v>79</v>
      </c>
      <c r="AW330" s="14" t="s">
        <v>33</v>
      </c>
      <c r="AX330" s="14" t="s">
        <v>15</v>
      </c>
      <c r="AY330" s="193" t="s">
        <v>129</v>
      </c>
    </row>
    <row r="331" s="14" customFormat="1">
      <c r="A331" s="14"/>
      <c r="B331" s="192"/>
      <c r="C331" s="14"/>
      <c r="D331" s="185" t="s">
        <v>144</v>
      </c>
      <c r="E331" s="14"/>
      <c r="F331" s="194" t="s">
        <v>1192</v>
      </c>
      <c r="G331" s="14"/>
      <c r="H331" s="195">
        <v>0.85399999999999998</v>
      </c>
      <c r="I331" s="196"/>
      <c r="J331" s="14"/>
      <c r="K331" s="14"/>
      <c r="L331" s="192"/>
      <c r="M331" s="197"/>
      <c r="N331" s="198"/>
      <c r="O331" s="198"/>
      <c r="P331" s="198"/>
      <c r="Q331" s="198"/>
      <c r="R331" s="198"/>
      <c r="S331" s="198"/>
      <c r="T331" s="199"/>
      <c r="U331" s="14"/>
      <c r="V331" s="14"/>
      <c r="W331" s="14"/>
      <c r="X331" s="14"/>
      <c r="Y331" s="14"/>
      <c r="Z331" s="14"/>
      <c r="AA331" s="14"/>
      <c r="AB331" s="14"/>
      <c r="AC331" s="14"/>
      <c r="AD331" s="14"/>
      <c r="AE331" s="14"/>
      <c r="AT331" s="193" t="s">
        <v>144</v>
      </c>
      <c r="AU331" s="193" t="s">
        <v>79</v>
      </c>
      <c r="AV331" s="14" t="s">
        <v>79</v>
      </c>
      <c r="AW331" s="14" t="s">
        <v>4</v>
      </c>
      <c r="AX331" s="14" t="s">
        <v>15</v>
      </c>
      <c r="AY331" s="193" t="s">
        <v>129</v>
      </c>
    </row>
    <row r="332" s="2" customFormat="1" ht="55.5" customHeight="1">
      <c r="A332" s="39"/>
      <c r="B332" s="165"/>
      <c r="C332" s="166" t="s">
        <v>442</v>
      </c>
      <c r="D332" s="166" t="s">
        <v>132</v>
      </c>
      <c r="E332" s="167" t="s">
        <v>514</v>
      </c>
      <c r="F332" s="168" t="s">
        <v>515</v>
      </c>
      <c r="G332" s="169" t="s">
        <v>255</v>
      </c>
      <c r="H332" s="170">
        <v>3.331</v>
      </c>
      <c r="I332" s="171"/>
      <c r="J332" s="172">
        <f>ROUND(I332*H332,2)</f>
        <v>0</v>
      </c>
      <c r="K332" s="168" t="s">
        <v>136</v>
      </c>
      <c r="L332" s="40"/>
      <c r="M332" s="173" t="s">
        <v>3</v>
      </c>
      <c r="N332" s="174" t="s">
        <v>43</v>
      </c>
      <c r="O332" s="73"/>
      <c r="P332" s="175">
        <f>O332*H332</f>
        <v>0</v>
      </c>
      <c r="Q332" s="175">
        <v>0</v>
      </c>
      <c r="R332" s="175">
        <f>Q332*H332</f>
        <v>0</v>
      </c>
      <c r="S332" s="175">
        <v>0</v>
      </c>
      <c r="T332" s="176">
        <f>S332*H332</f>
        <v>0</v>
      </c>
      <c r="U332" s="39"/>
      <c r="V332" s="39"/>
      <c r="W332" s="39"/>
      <c r="X332" s="39"/>
      <c r="Y332" s="39"/>
      <c r="Z332" s="39"/>
      <c r="AA332" s="39"/>
      <c r="AB332" s="39"/>
      <c r="AC332" s="39"/>
      <c r="AD332" s="39"/>
      <c r="AE332" s="39"/>
      <c r="AR332" s="177" t="s">
        <v>219</v>
      </c>
      <c r="AT332" s="177" t="s">
        <v>132</v>
      </c>
      <c r="AU332" s="177" t="s">
        <v>79</v>
      </c>
      <c r="AY332" s="20" t="s">
        <v>129</v>
      </c>
      <c r="BE332" s="178">
        <f>IF(N332="základní",J332,0)</f>
        <v>0</v>
      </c>
      <c r="BF332" s="178">
        <f>IF(N332="snížená",J332,0)</f>
        <v>0</v>
      </c>
      <c r="BG332" s="178">
        <f>IF(N332="zákl. přenesená",J332,0)</f>
        <v>0</v>
      </c>
      <c r="BH332" s="178">
        <f>IF(N332="sníž. přenesená",J332,0)</f>
        <v>0</v>
      </c>
      <c r="BI332" s="178">
        <f>IF(N332="nulová",J332,0)</f>
        <v>0</v>
      </c>
      <c r="BJ332" s="20" t="s">
        <v>79</v>
      </c>
      <c r="BK332" s="178">
        <f>ROUND(I332*H332,2)</f>
        <v>0</v>
      </c>
      <c r="BL332" s="20" t="s">
        <v>219</v>
      </c>
      <c r="BM332" s="177" t="s">
        <v>1193</v>
      </c>
    </row>
    <row r="333" s="2" customFormat="1">
      <c r="A333" s="39"/>
      <c r="B333" s="40"/>
      <c r="C333" s="39"/>
      <c r="D333" s="179" t="s">
        <v>138</v>
      </c>
      <c r="E333" s="39"/>
      <c r="F333" s="180" t="s">
        <v>517</v>
      </c>
      <c r="G333" s="39"/>
      <c r="H333" s="39"/>
      <c r="I333" s="181"/>
      <c r="J333" s="39"/>
      <c r="K333" s="39"/>
      <c r="L333" s="40"/>
      <c r="M333" s="182"/>
      <c r="N333" s="183"/>
      <c r="O333" s="73"/>
      <c r="P333" s="73"/>
      <c r="Q333" s="73"/>
      <c r="R333" s="73"/>
      <c r="S333" s="73"/>
      <c r="T333" s="74"/>
      <c r="U333" s="39"/>
      <c r="V333" s="39"/>
      <c r="W333" s="39"/>
      <c r="X333" s="39"/>
      <c r="Y333" s="39"/>
      <c r="Z333" s="39"/>
      <c r="AA333" s="39"/>
      <c r="AB333" s="39"/>
      <c r="AC333" s="39"/>
      <c r="AD333" s="39"/>
      <c r="AE333" s="39"/>
      <c r="AT333" s="20" t="s">
        <v>138</v>
      </c>
      <c r="AU333" s="20" t="s">
        <v>79</v>
      </c>
    </row>
    <row r="334" s="12" customFormat="1" ht="22.8" customHeight="1">
      <c r="A334" s="12"/>
      <c r="B334" s="152"/>
      <c r="C334" s="12"/>
      <c r="D334" s="153" t="s">
        <v>70</v>
      </c>
      <c r="E334" s="163" t="s">
        <v>518</v>
      </c>
      <c r="F334" s="163" t="s">
        <v>519</v>
      </c>
      <c r="G334" s="12"/>
      <c r="H334" s="12"/>
      <c r="I334" s="155"/>
      <c r="J334" s="164">
        <f>BK334</f>
        <v>0</v>
      </c>
      <c r="K334" s="12"/>
      <c r="L334" s="152"/>
      <c r="M334" s="157"/>
      <c r="N334" s="158"/>
      <c r="O334" s="158"/>
      <c r="P334" s="159">
        <f>SUM(P335:P337)</f>
        <v>0</v>
      </c>
      <c r="Q334" s="158"/>
      <c r="R334" s="159">
        <f>SUM(R335:R337)</f>
        <v>0</v>
      </c>
      <c r="S334" s="158"/>
      <c r="T334" s="160">
        <f>SUM(T335:T337)</f>
        <v>0</v>
      </c>
      <c r="U334" s="12"/>
      <c r="V334" s="12"/>
      <c r="W334" s="12"/>
      <c r="X334" s="12"/>
      <c r="Y334" s="12"/>
      <c r="Z334" s="12"/>
      <c r="AA334" s="12"/>
      <c r="AB334" s="12"/>
      <c r="AC334" s="12"/>
      <c r="AD334" s="12"/>
      <c r="AE334" s="12"/>
      <c r="AR334" s="153" t="s">
        <v>79</v>
      </c>
      <c r="AT334" s="161" t="s">
        <v>70</v>
      </c>
      <c r="AU334" s="161" t="s">
        <v>15</v>
      </c>
      <c r="AY334" s="153" t="s">
        <v>129</v>
      </c>
      <c r="BK334" s="162">
        <f>SUM(BK335:BK337)</f>
        <v>0</v>
      </c>
    </row>
    <row r="335" s="2" customFormat="1" ht="16.5" customHeight="1">
      <c r="A335" s="39"/>
      <c r="B335" s="165"/>
      <c r="C335" s="166" t="s">
        <v>448</v>
      </c>
      <c r="D335" s="166" t="s">
        <v>132</v>
      </c>
      <c r="E335" s="167" t="s">
        <v>521</v>
      </c>
      <c r="F335" s="168" t="s">
        <v>522</v>
      </c>
      <c r="G335" s="169" t="s">
        <v>523</v>
      </c>
      <c r="H335" s="170">
        <v>1</v>
      </c>
      <c r="I335" s="171"/>
      <c r="J335" s="172">
        <f>ROUND(I335*H335,2)</f>
        <v>0</v>
      </c>
      <c r="K335" s="168" t="s">
        <v>3</v>
      </c>
      <c r="L335" s="40"/>
      <c r="M335" s="173" t="s">
        <v>3</v>
      </c>
      <c r="N335" s="174" t="s">
        <v>43</v>
      </c>
      <c r="O335" s="73"/>
      <c r="P335" s="175">
        <f>O335*H335</f>
        <v>0</v>
      </c>
      <c r="Q335" s="175">
        <v>0</v>
      </c>
      <c r="R335" s="175">
        <f>Q335*H335</f>
        <v>0</v>
      </c>
      <c r="S335" s="175">
        <v>0</v>
      </c>
      <c r="T335" s="176">
        <f>S335*H335</f>
        <v>0</v>
      </c>
      <c r="U335" s="39"/>
      <c r="V335" s="39"/>
      <c r="W335" s="39"/>
      <c r="X335" s="39"/>
      <c r="Y335" s="39"/>
      <c r="Z335" s="39"/>
      <c r="AA335" s="39"/>
      <c r="AB335" s="39"/>
      <c r="AC335" s="39"/>
      <c r="AD335" s="39"/>
      <c r="AE335" s="39"/>
      <c r="AR335" s="177" t="s">
        <v>219</v>
      </c>
      <c r="AT335" s="177" t="s">
        <v>132</v>
      </c>
      <c r="AU335" s="177" t="s">
        <v>79</v>
      </c>
      <c r="AY335" s="20" t="s">
        <v>129</v>
      </c>
      <c r="BE335" s="178">
        <f>IF(N335="základní",J335,0)</f>
        <v>0</v>
      </c>
      <c r="BF335" s="178">
        <f>IF(N335="snížená",J335,0)</f>
        <v>0</v>
      </c>
      <c r="BG335" s="178">
        <f>IF(N335="zákl. přenesená",J335,0)</f>
        <v>0</v>
      </c>
      <c r="BH335" s="178">
        <f>IF(N335="sníž. přenesená",J335,0)</f>
        <v>0</v>
      </c>
      <c r="BI335" s="178">
        <f>IF(N335="nulová",J335,0)</f>
        <v>0</v>
      </c>
      <c r="BJ335" s="20" t="s">
        <v>79</v>
      </c>
      <c r="BK335" s="178">
        <f>ROUND(I335*H335,2)</f>
        <v>0</v>
      </c>
      <c r="BL335" s="20" t="s">
        <v>219</v>
      </c>
      <c r="BM335" s="177" t="s">
        <v>1194</v>
      </c>
    </row>
    <row r="336" s="2" customFormat="1" ht="16.5" customHeight="1">
      <c r="A336" s="39"/>
      <c r="B336" s="165"/>
      <c r="C336" s="166" t="s">
        <v>454</v>
      </c>
      <c r="D336" s="166" t="s">
        <v>132</v>
      </c>
      <c r="E336" s="167" t="s">
        <v>526</v>
      </c>
      <c r="F336" s="168" t="s">
        <v>527</v>
      </c>
      <c r="G336" s="169" t="s">
        <v>523</v>
      </c>
      <c r="H336" s="170">
        <v>1</v>
      </c>
      <c r="I336" s="171"/>
      <c r="J336" s="172">
        <f>ROUND(I336*H336,2)</f>
        <v>0</v>
      </c>
      <c r="K336" s="168" t="s">
        <v>3</v>
      </c>
      <c r="L336" s="40"/>
      <c r="M336" s="173" t="s">
        <v>3</v>
      </c>
      <c r="N336" s="174" t="s">
        <v>43</v>
      </c>
      <c r="O336" s="73"/>
      <c r="P336" s="175">
        <f>O336*H336</f>
        <v>0</v>
      </c>
      <c r="Q336" s="175">
        <v>0</v>
      </c>
      <c r="R336" s="175">
        <f>Q336*H336</f>
        <v>0</v>
      </c>
      <c r="S336" s="175">
        <v>0</v>
      </c>
      <c r="T336" s="176">
        <f>S336*H336</f>
        <v>0</v>
      </c>
      <c r="U336" s="39"/>
      <c r="V336" s="39"/>
      <c r="W336" s="39"/>
      <c r="X336" s="39"/>
      <c r="Y336" s="39"/>
      <c r="Z336" s="39"/>
      <c r="AA336" s="39"/>
      <c r="AB336" s="39"/>
      <c r="AC336" s="39"/>
      <c r="AD336" s="39"/>
      <c r="AE336" s="39"/>
      <c r="AR336" s="177" t="s">
        <v>219</v>
      </c>
      <c r="AT336" s="177" t="s">
        <v>132</v>
      </c>
      <c r="AU336" s="177" t="s">
        <v>79</v>
      </c>
      <c r="AY336" s="20" t="s">
        <v>129</v>
      </c>
      <c r="BE336" s="178">
        <f>IF(N336="základní",J336,0)</f>
        <v>0</v>
      </c>
      <c r="BF336" s="178">
        <f>IF(N336="snížená",J336,0)</f>
        <v>0</v>
      </c>
      <c r="BG336" s="178">
        <f>IF(N336="zákl. přenesená",J336,0)</f>
        <v>0</v>
      </c>
      <c r="BH336" s="178">
        <f>IF(N336="sníž. přenesená",J336,0)</f>
        <v>0</v>
      </c>
      <c r="BI336" s="178">
        <f>IF(N336="nulová",J336,0)</f>
        <v>0</v>
      </c>
      <c r="BJ336" s="20" t="s">
        <v>79</v>
      </c>
      <c r="BK336" s="178">
        <f>ROUND(I336*H336,2)</f>
        <v>0</v>
      </c>
      <c r="BL336" s="20" t="s">
        <v>219</v>
      </c>
      <c r="BM336" s="177" t="s">
        <v>1195</v>
      </c>
    </row>
    <row r="337" s="2" customFormat="1" ht="16.5" customHeight="1">
      <c r="A337" s="39"/>
      <c r="B337" s="165"/>
      <c r="C337" s="166" t="s">
        <v>459</v>
      </c>
      <c r="D337" s="166" t="s">
        <v>132</v>
      </c>
      <c r="E337" s="167" t="s">
        <v>530</v>
      </c>
      <c r="F337" s="168" t="s">
        <v>531</v>
      </c>
      <c r="G337" s="169" t="s">
        <v>523</v>
      </c>
      <c r="H337" s="170">
        <v>1</v>
      </c>
      <c r="I337" s="171"/>
      <c r="J337" s="172">
        <f>ROUND(I337*H337,2)</f>
        <v>0</v>
      </c>
      <c r="K337" s="168" t="s">
        <v>3</v>
      </c>
      <c r="L337" s="40"/>
      <c r="M337" s="173" t="s">
        <v>3</v>
      </c>
      <c r="N337" s="174" t="s">
        <v>43</v>
      </c>
      <c r="O337" s="73"/>
      <c r="P337" s="175">
        <f>O337*H337</f>
        <v>0</v>
      </c>
      <c r="Q337" s="175">
        <v>0</v>
      </c>
      <c r="R337" s="175">
        <f>Q337*H337</f>
        <v>0</v>
      </c>
      <c r="S337" s="175">
        <v>0</v>
      </c>
      <c r="T337" s="176">
        <f>S337*H337</f>
        <v>0</v>
      </c>
      <c r="U337" s="39"/>
      <c r="V337" s="39"/>
      <c r="W337" s="39"/>
      <c r="X337" s="39"/>
      <c r="Y337" s="39"/>
      <c r="Z337" s="39"/>
      <c r="AA337" s="39"/>
      <c r="AB337" s="39"/>
      <c r="AC337" s="39"/>
      <c r="AD337" s="39"/>
      <c r="AE337" s="39"/>
      <c r="AR337" s="177" t="s">
        <v>219</v>
      </c>
      <c r="AT337" s="177" t="s">
        <v>132</v>
      </c>
      <c r="AU337" s="177" t="s">
        <v>79</v>
      </c>
      <c r="AY337" s="20" t="s">
        <v>129</v>
      </c>
      <c r="BE337" s="178">
        <f>IF(N337="základní",J337,0)</f>
        <v>0</v>
      </c>
      <c r="BF337" s="178">
        <f>IF(N337="snížená",J337,0)</f>
        <v>0</v>
      </c>
      <c r="BG337" s="178">
        <f>IF(N337="zákl. přenesená",J337,0)</f>
        <v>0</v>
      </c>
      <c r="BH337" s="178">
        <f>IF(N337="sníž. přenesená",J337,0)</f>
        <v>0</v>
      </c>
      <c r="BI337" s="178">
        <f>IF(N337="nulová",J337,0)</f>
        <v>0</v>
      </c>
      <c r="BJ337" s="20" t="s">
        <v>79</v>
      </c>
      <c r="BK337" s="178">
        <f>ROUND(I337*H337,2)</f>
        <v>0</v>
      </c>
      <c r="BL337" s="20" t="s">
        <v>219</v>
      </c>
      <c r="BM337" s="177" t="s">
        <v>1196</v>
      </c>
    </row>
    <row r="338" s="12" customFormat="1" ht="22.8" customHeight="1">
      <c r="A338" s="12"/>
      <c r="B338" s="152"/>
      <c r="C338" s="12"/>
      <c r="D338" s="153" t="s">
        <v>70</v>
      </c>
      <c r="E338" s="163" t="s">
        <v>533</v>
      </c>
      <c r="F338" s="163" t="s">
        <v>534</v>
      </c>
      <c r="G338" s="12"/>
      <c r="H338" s="12"/>
      <c r="I338" s="155"/>
      <c r="J338" s="164">
        <f>BK338</f>
        <v>0</v>
      </c>
      <c r="K338" s="12"/>
      <c r="L338" s="152"/>
      <c r="M338" s="157"/>
      <c r="N338" s="158"/>
      <c r="O338" s="158"/>
      <c r="P338" s="159">
        <f>SUM(P339:P374)</f>
        <v>0</v>
      </c>
      <c r="Q338" s="158"/>
      <c r="R338" s="159">
        <f>SUM(R339:R374)</f>
        <v>5.0843961600000007</v>
      </c>
      <c r="S338" s="158"/>
      <c r="T338" s="160">
        <f>SUM(T339:T374)</f>
        <v>4.5134999999999996</v>
      </c>
      <c r="U338" s="12"/>
      <c r="V338" s="12"/>
      <c r="W338" s="12"/>
      <c r="X338" s="12"/>
      <c r="Y338" s="12"/>
      <c r="Z338" s="12"/>
      <c r="AA338" s="12"/>
      <c r="AB338" s="12"/>
      <c r="AC338" s="12"/>
      <c r="AD338" s="12"/>
      <c r="AE338" s="12"/>
      <c r="AR338" s="153" t="s">
        <v>79</v>
      </c>
      <c r="AT338" s="161" t="s">
        <v>70</v>
      </c>
      <c r="AU338" s="161" t="s">
        <v>15</v>
      </c>
      <c r="AY338" s="153" t="s">
        <v>129</v>
      </c>
      <c r="BK338" s="162">
        <f>SUM(BK339:BK374)</f>
        <v>0</v>
      </c>
    </row>
    <row r="339" s="2" customFormat="1" ht="49.05" customHeight="1">
      <c r="A339" s="39"/>
      <c r="B339" s="165"/>
      <c r="C339" s="166" t="s">
        <v>463</v>
      </c>
      <c r="D339" s="166" t="s">
        <v>132</v>
      </c>
      <c r="E339" s="167" t="s">
        <v>536</v>
      </c>
      <c r="F339" s="168" t="s">
        <v>537</v>
      </c>
      <c r="G339" s="169" t="s">
        <v>135</v>
      </c>
      <c r="H339" s="170">
        <v>300.89999999999998</v>
      </c>
      <c r="I339" s="171"/>
      <c r="J339" s="172">
        <f>ROUND(I339*H339,2)</f>
        <v>0</v>
      </c>
      <c r="K339" s="168" t="s">
        <v>136</v>
      </c>
      <c r="L339" s="40"/>
      <c r="M339" s="173" t="s">
        <v>3</v>
      </c>
      <c r="N339" s="174" t="s">
        <v>43</v>
      </c>
      <c r="O339" s="73"/>
      <c r="P339" s="175">
        <f>O339*H339</f>
        <v>0</v>
      </c>
      <c r="Q339" s="175">
        <v>0</v>
      </c>
      <c r="R339" s="175">
        <f>Q339*H339</f>
        <v>0</v>
      </c>
      <c r="S339" s="175">
        <v>0.014999999999999999</v>
      </c>
      <c r="T339" s="176">
        <f>S339*H339</f>
        <v>4.5134999999999996</v>
      </c>
      <c r="U339" s="39"/>
      <c r="V339" s="39"/>
      <c r="W339" s="39"/>
      <c r="X339" s="39"/>
      <c r="Y339" s="39"/>
      <c r="Z339" s="39"/>
      <c r="AA339" s="39"/>
      <c r="AB339" s="39"/>
      <c r="AC339" s="39"/>
      <c r="AD339" s="39"/>
      <c r="AE339" s="39"/>
      <c r="AR339" s="177" t="s">
        <v>219</v>
      </c>
      <c r="AT339" s="177" t="s">
        <v>132</v>
      </c>
      <c r="AU339" s="177" t="s">
        <v>79</v>
      </c>
      <c r="AY339" s="20" t="s">
        <v>129</v>
      </c>
      <c r="BE339" s="178">
        <f>IF(N339="základní",J339,0)</f>
        <v>0</v>
      </c>
      <c r="BF339" s="178">
        <f>IF(N339="snížená",J339,0)</f>
        <v>0</v>
      </c>
      <c r="BG339" s="178">
        <f>IF(N339="zákl. přenesená",J339,0)</f>
        <v>0</v>
      </c>
      <c r="BH339" s="178">
        <f>IF(N339="sníž. přenesená",J339,0)</f>
        <v>0</v>
      </c>
      <c r="BI339" s="178">
        <f>IF(N339="nulová",J339,0)</f>
        <v>0</v>
      </c>
      <c r="BJ339" s="20" t="s">
        <v>79</v>
      </c>
      <c r="BK339" s="178">
        <f>ROUND(I339*H339,2)</f>
        <v>0</v>
      </c>
      <c r="BL339" s="20" t="s">
        <v>219</v>
      </c>
      <c r="BM339" s="177" t="s">
        <v>1197</v>
      </c>
    </row>
    <row r="340" s="2" customFormat="1">
      <c r="A340" s="39"/>
      <c r="B340" s="40"/>
      <c r="C340" s="39"/>
      <c r="D340" s="179" t="s">
        <v>138</v>
      </c>
      <c r="E340" s="39"/>
      <c r="F340" s="180" t="s">
        <v>539</v>
      </c>
      <c r="G340" s="39"/>
      <c r="H340" s="39"/>
      <c r="I340" s="181"/>
      <c r="J340" s="39"/>
      <c r="K340" s="39"/>
      <c r="L340" s="40"/>
      <c r="M340" s="182"/>
      <c r="N340" s="183"/>
      <c r="O340" s="73"/>
      <c r="P340" s="73"/>
      <c r="Q340" s="73"/>
      <c r="R340" s="73"/>
      <c r="S340" s="73"/>
      <c r="T340" s="74"/>
      <c r="U340" s="39"/>
      <c r="V340" s="39"/>
      <c r="W340" s="39"/>
      <c r="X340" s="39"/>
      <c r="Y340" s="39"/>
      <c r="Z340" s="39"/>
      <c r="AA340" s="39"/>
      <c r="AB340" s="39"/>
      <c r="AC340" s="39"/>
      <c r="AD340" s="39"/>
      <c r="AE340" s="39"/>
      <c r="AT340" s="20" t="s">
        <v>138</v>
      </c>
      <c r="AU340" s="20" t="s">
        <v>79</v>
      </c>
    </row>
    <row r="341" s="13" customFormat="1">
      <c r="A341" s="13"/>
      <c r="B341" s="184"/>
      <c r="C341" s="13"/>
      <c r="D341" s="185" t="s">
        <v>144</v>
      </c>
      <c r="E341" s="186" t="s">
        <v>3</v>
      </c>
      <c r="F341" s="187" t="s">
        <v>1121</v>
      </c>
      <c r="G341" s="13"/>
      <c r="H341" s="186" t="s">
        <v>3</v>
      </c>
      <c r="I341" s="188"/>
      <c r="J341" s="13"/>
      <c r="K341" s="13"/>
      <c r="L341" s="184"/>
      <c r="M341" s="189"/>
      <c r="N341" s="190"/>
      <c r="O341" s="190"/>
      <c r="P341" s="190"/>
      <c r="Q341" s="190"/>
      <c r="R341" s="190"/>
      <c r="S341" s="190"/>
      <c r="T341" s="191"/>
      <c r="U341" s="13"/>
      <c r="V341" s="13"/>
      <c r="W341" s="13"/>
      <c r="X341" s="13"/>
      <c r="Y341" s="13"/>
      <c r="Z341" s="13"/>
      <c r="AA341" s="13"/>
      <c r="AB341" s="13"/>
      <c r="AC341" s="13"/>
      <c r="AD341" s="13"/>
      <c r="AE341" s="13"/>
      <c r="AT341" s="186" t="s">
        <v>144</v>
      </c>
      <c r="AU341" s="186" t="s">
        <v>79</v>
      </c>
      <c r="AV341" s="13" t="s">
        <v>15</v>
      </c>
      <c r="AW341" s="13" t="s">
        <v>33</v>
      </c>
      <c r="AX341" s="13" t="s">
        <v>71</v>
      </c>
      <c r="AY341" s="186" t="s">
        <v>129</v>
      </c>
    </row>
    <row r="342" s="13" customFormat="1">
      <c r="A342" s="13"/>
      <c r="B342" s="184"/>
      <c r="C342" s="13"/>
      <c r="D342" s="185" t="s">
        <v>144</v>
      </c>
      <c r="E342" s="186" t="s">
        <v>3</v>
      </c>
      <c r="F342" s="187" t="s">
        <v>1122</v>
      </c>
      <c r="G342" s="13"/>
      <c r="H342" s="186" t="s">
        <v>3</v>
      </c>
      <c r="I342" s="188"/>
      <c r="J342" s="13"/>
      <c r="K342" s="13"/>
      <c r="L342" s="184"/>
      <c r="M342" s="189"/>
      <c r="N342" s="190"/>
      <c r="O342" s="190"/>
      <c r="P342" s="190"/>
      <c r="Q342" s="190"/>
      <c r="R342" s="190"/>
      <c r="S342" s="190"/>
      <c r="T342" s="191"/>
      <c r="U342" s="13"/>
      <c r="V342" s="13"/>
      <c r="W342" s="13"/>
      <c r="X342" s="13"/>
      <c r="Y342" s="13"/>
      <c r="Z342" s="13"/>
      <c r="AA342" s="13"/>
      <c r="AB342" s="13"/>
      <c r="AC342" s="13"/>
      <c r="AD342" s="13"/>
      <c r="AE342" s="13"/>
      <c r="AT342" s="186" t="s">
        <v>144</v>
      </c>
      <c r="AU342" s="186" t="s">
        <v>79</v>
      </c>
      <c r="AV342" s="13" t="s">
        <v>15</v>
      </c>
      <c r="AW342" s="13" t="s">
        <v>33</v>
      </c>
      <c r="AX342" s="13" t="s">
        <v>71</v>
      </c>
      <c r="AY342" s="186" t="s">
        <v>129</v>
      </c>
    </row>
    <row r="343" s="14" customFormat="1">
      <c r="A343" s="14"/>
      <c r="B343" s="192"/>
      <c r="C343" s="14"/>
      <c r="D343" s="185" t="s">
        <v>144</v>
      </c>
      <c r="E343" s="193" t="s">
        <v>3</v>
      </c>
      <c r="F343" s="194" t="s">
        <v>1198</v>
      </c>
      <c r="G343" s="14"/>
      <c r="H343" s="195">
        <v>300.89999999999998</v>
      </c>
      <c r="I343" s="196"/>
      <c r="J343" s="14"/>
      <c r="K343" s="14"/>
      <c r="L343" s="192"/>
      <c r="M343" s="197"/>
      <c r="N343" s="198"/>
      <c r="O343" s="198"/>
      <c r="P343" s="198"/>
      <c r="Q343" s="198"/>
      <c r="R343" s="198"/>
      <c r="S343" s="198"/>
      <c r="T343" s="199"/>
      <c r="U343" s="14"/>
      <c r="V343" s="14"/>
      <c r="W343" s="14"/>
      <c r="X343" s="14"/>
      <c r="Y343" s="14"/>
      <c r="Z343" s="14"/>
      <c r="AA343" s="14"/>
      <c r="AB343" s="14"/>
      <c r="AC343" s="14"/>
      <c r="AD343" s="14"/>
      <c r="AE343" s="14"/>
      <c r="AT343" s="193" t="s">
        <v>144</v>
      </c>
      <c r="AU343" s="193" t="s">
        <v>79</v>
      </c>
      <c r="AV343" s="14" t="s">
        <v>79</v>
      </c>
      <c r="AW343" s="14" t="s">
        <v>33</v>
      </c>
      <c r="AX343" s="14" t="s">
        <v>15</v>
      </c>
      <c r="AY343" s="193" t="s">
        <v>129</v>
      </c>
    </row>
    <row r="344" s="2" customFormat="1" ht="37.8" customHeight="1">
      <c r="A344" s="39"/>
      <c r="B344" s="165"/>
      <c r="C344" s="166" t="s">
        <v>752</v>
      </c>
      <c r="D344" s="166" t="s">
        <v>132</v>
      </c>
      <c r="E344" s="167" t="s">
        <v>541</v>
      </c>
      <c r="F344" s="168" t="s">
        <v>542</v>
      </c>
      <c r="G344" s="169" t="s">
        <v>497</v>
      </c>
      <c r="H344" s="170">
        <v>7.944</v>
      </c>
      <c r="I344" s="171"/>
      <c r="J344" s="172">
        <f>ROUND(I344*H344,2)</f>
        <v>0</v>
      </c>
      <c r="K344" s="168" t="s">
        <v>136</v>
      </c>
      <c r="L344" s="40"/>
      <c r="M344" s="173" t="s">
        <v>3</v>
      </c>
      <c r="N344" s="174" t="s">
        <v>43</v>
      </c>
      <c r="O344" s="73"/>
      <c r="P344" s="175">
        <f>O344*H344</f>
        <v>0</v>
      </c>
      <c r="Q344" s="175">
        <v>0.00122</v>
      </c>
      <c r="R344" s="175">
        <f>Q344*H344</f>
        <v>0.0096916799999999994</v>
      </c>
      <c r="S344" s="175">
        <v>0</v>
      </c>
      <c r="T344" s="176">
        <f>S344*H344</f>
        <v>0</v>
      </c>
      <c r="U344" s="39"/>
      <c r="V344" s="39"/>
      <c r="W344" s="39"/>
      <c r="X344" s="39"/>
      <c r="Y344" s="39"/>
      <c r="Z344" s="39"/>
      <c r="AA344" s="39"/>
      <c r="AB344" s="39"/>
      <c r="AC344" s="39"/>
      <c r="AD344" s="39"/>
      <c r="AE344" s="39"/>
      <c r="AR344" s="177" t="s">
        <v>219</v>
      </c>
      <c r="AT344" s="177" t="s">
        <v>132</v>
      </c>
      <c r="AU344" s="177" t="s">
        <v>79</v>
      </c>
      <c r="AY344" s="20" t="s">
        <v>129</v>
      </c>
      <c r="BE344" s="178">
        <f>IF(N344="základní",J344,0)</f>
        <v>0</v>
      </c>
      <c r="BF344" s="178">
        <f>IF(N344="snížená",J344,0)</f>
        <v>0</v>
      </c>
      <c r="BG344" s="178">
        <f>IF(N344="zákl. přenesená",J344,0)</f>
        <v>0</v>
      </c>
      <c r="BH344" s="178">
        <f>IF(N344="sníž. přenesená",J344,0)</f>
        <v>0</v>
      </c>
      <c r="BI344" s="178">
        <f>IF(N344="nulová",J344,0)</f>
        <v>0</v>
      </c>
      <c r="BJ344" s="20" t="s">
        <v>79</v>
      </c>
      <c r="BK344" s="178">
        <f>ROUND(I344*H344,2)</f>
        <v>0</v>
      </c>
      <c r="BL344" s="20" t="s">
        <v>219</v>
      </c>
      <c r="BM344" s="177" t="s">
        <v>1199</v>
      </c>
    </row>
    <row r="345" s="2" customFormat="1">
      <c r="A345" s="39"/>
      <c r="B345" s="40"/>
      <c r="C345" s="39"/>
      <c r="D345" s="179" t="s">
        <v>138</v>
      </c>
      <c r="E345" s="39"/>
      <c r="F345" s="180" t="s">
        <v>544</v>
      </c>
      <c r="G345" s="39"/>
      <c r="H345" s="39"/>
      <c r="I345" s="181"/>
      <c r="J345" s="39"/>
      <c r="K345" s="39"/>
      <c r="L345" s="40"/>
      <c r="M345" s="182"/>
      <c r="N345" s="183"/>
      <c r="O345" s="73"/>
      <c r="P345" s="73"/>
      <c r="Q345" s="73"/>
      <c r="R345" s="73"/>
      <c r="S345" s="73"/>
      <c r="T345" s="74"/>
      <c r="U345" s="39"/>
      <c r="V345" s="39"/>
      <c r="W345" s="39"/>
      <c r="X345" s="39"/>
      <c r="Y345" s="39"/>
      <c r="Z345" s="39"/>
      <c r="AA345" s="39"/>
      <c r="AB345" s="39"/>
      <c r="AC345" s="39"/>
      <c r="AD345" s="39"/>
      <c r="AE345" s="39"/>
      <c r="AT345" s="20" t="s">
        <v>138</v>
      </c>
      <c r="AU345" s="20" t="s">
        <v>79</v>
      </c>
    </row>
    <row r="346" s="2" customFormat="1" ht="37.8" customHeight="1">
      <c r="A346" s="39"/>
      <c r="B346" s="165"/>
      <c r="C346" s="166" t="s">
        <v>754</v>
      </c>
      <c r="D346" s="166" t="s">
        <v>132</v>
      </c>
      <c r="E346" s="167" t="s">
        <v>546</v>
      </c>
      <c r="F346" s="168" t="s">
        <v>547</v>
      </c>
      <c r="G346" s="169" t="s">
        <v>135</v>
      </c>
      <c r="H346" s="170">
        <v>300.89999999999998</v>
      </c>
      <c r="I346" s="171"/>
      <c r="J346" s="172">
        <f>ROUND(I346*H346,2)</f>
        <v>0</v>
      </c>
      <c r="K346" s="168" t="s">
        <v>136</v>
      </c>
      <c r="L346" s="40"/>
      <c r="M346" s="173" t="s">
        <v>3</v>
      </c>
      <c r="N346" s="174" t="s">
        <v>43</v>
      </c>
      <c r="O346" s="73"/>
      <c r="P346" s="175">
        <f>O346*H346</f>
        <v>0</v>
      </c>
      <c r="Q346" s="175">
        <v>0</v>
      </c>
      <c r="R346" s="175">
        <f>Q346*H346</f>
        <v>0</v>
      </c>
      <c r="S346" s="175">
        <v>0</v>
      </c>
      <c r="T346" s="176">
        <f>S346*H346</f>
        <v>0</v>
      </c>
      <c r="U346" s="39"/>
      <c r="V346" s="39"/>
      <c r="W346" s="39"/>
      <c r="X346" s="39"/>
      <c r="Y346" s="39"/>
      <c r="Z346" s="39"/>
      <c r="AA346" s="39"/>
      <c r="AB346" s="39"/>
      <c r="AC346" s="39"/>
      <c r="AD346" s="39"/>
      <c r="AE346" s="39"/>
      <c r="AR346" s="177" t="s">
        <v>219</v>
      </c>
      <c r="AT346" s="177" t="s">
        <v>132</v>
      </c>
      <c r="AU346" s="177" t="s">
        <v>79</v>
      </c>
      <c r="AY346" s="20" t="s">
        <v>129</v>
      </c>
      <c r="BE346" s="178">
        <f>IF(N346="základní",J346,0)</f>
        <v>0</v>
      </c>
      <c r="BF346" s="178">
        <f>IF(N346="snížená",J346,0)</f>
        <v>0</v>
      </c>
      <c r="BG346" s="178">
        <f>IF(N346="zákl. přenesená",J346,0)</f>
        <v>0</v>
      </c>
      <c r="BH346" s="178">
        <f>IF(N346="sníž. přenesená",J346,0)</f>
        <v>0</v>
      </c>
      <c r="BI346" s="178">
        <f>IF(N346="nulová",J346,0)</f>
        <v>0</v>
      </c>
      <c r="BJ346" s="20" t="s">
        <v>79</v>
      </c>
      <c r="BK346" s="178">
        <f>ROUND(I346*H346,2)</f>
        <v>0</v>
      </c>
      <c r="BL346" s="20" t="s">
        <v>219</v>
      </c>
      <c r="BM346" s="177" t="s">
        <v>1200</v>
      </c>
    </row>
    <row r="347" s="2" customFormat="1">
      <c r="A347" s="39"/>
      <c r="B347" s="40"/>
      <c r="C347" s="39"/>
      <c r="D347" s="179" t="s">
        <v>138</v>
      </c>
      <c r="E347" s="39"/>
      <c r="F347" s="180" t="s">
        <v>549</v>
      </c>
      <c r="G347" s="39"/>
      <c r="H347" s="39"/>
      <c r="I347" s="181"/>
      <c r="J347" s="39"/>
      <c r="K347" s="39"/>
      <c r="L347" s="40"/>
      <c r="M347" s="182"/>
      <c r="N347" s="183"/>
      <c r="O347" s="73"/>
      <c r="P347" s="73"/>
      <c r="Q347" s="73"/>
      <c r="R347" s="73"/>
      <c r="S347" s="73"/>
      <c r="T347" s="74"/>
      <c r="U347" s="39"/>
      <c r="V347" s="39"/>
      <c r="W347" s="39"/>
      <c r="X347" s="39"/>
      <c r="Y347" s="39"/>
      <c r="Z347" s="39"/>
      <c r="AA347" s="39"/>
      <c r="AB347" s="39"/>
      <c r="AC347" s="39"/>
      <c r="AD347" s="39"/>
      <c r="AE347" s="39"/>
      <c r="AT347" s="20" t="s">
        <v>138</v>
      </c>
      <c r="AU347" s="20" t="s">
        <v>79</v>
      </c>
    </row>
    <row r="348" s="13" customFormat="1">
      <c r="A348" s="13"/>
      <c r="B348" s="184"/>
      <c r="C348" s="13"/>
      <c r="D348" s="185" t="s">
        <v>144</v>
      </c>
      <c r="E348" s="186" t="s">
        <v>3</v>
      </c>
      <c r="F348" s="187" t="s">
        <v>1121</v>
      </c>
      <c r="G348" s="13"/>
      <c r="H348" s="186" t="s">
        <v>3</v>
      </c>
      <c r="I348" s="188"/>
      <c r="J348" s="13"/>
      <c r="K348" s="13"/>
      <c r="L348" s="184"/>
      <c r="M348" s="189"/>
      <c r="N348" s="190"/>
      <c r="O348" s="190"/>
      <c r="P348" s="190"/>
      <c r="Q348" s="190"/>
      <c r="R348" s="190"/>
      <c r="S348" s="190"/>
      <c r="T348" s="191"/>
      <c r="U348" s="13"/>
      <c r="V348" s="13"/>
      <c r="W348" s="13"/>
      <c r="X348" s="13"/>
      <c r="Y348" s="13"/>
      <c r="Z348" s="13"/>
      <c r="AA348" s="13"/>
      <c r="AB348" s="13"/>
      <c r="AC348" s="13"/>
      <c r="AD348" s="13"/>
      <c r="AE348" s="13"/>
      <c r="AT348" s="186" t="s">
        <v>144</v>
      </c>
      <c r="AU348" s="186" t="s">
        <v>79</v>
      </c>
      <c r="AV348" s="13" t="s">
        <v>15</v>
      </c>
      <c r="AW348" s="13" t="s">
        <v>33</v>
      </c>
      <c r="AX348" s="13" t="s">
        <v>71</v>
      </c>
      <c r="AY348" s="186" t="s">
        <v>129</v>
      </c>
    </row>
    <row r="349" s="13" customFormat="1">
      <c r="A349" s="13"/>
      <c r="B349" s="184"/>
      <c r="C349" s="13"/>
      <c r="D349" s="185" t="s">
        <v>144</v>
      </c>
      <c r="E349" s="186" t="s">
        <v>3</v>
      </c>
      <c r="F349" s="187" t="s">
        <v>1122</v>
      </c>
      <c r="G349" s="13"/>
      <c r="H349" s="186" t="s">
        <v>3</v>
      </c>
      <c r="I349" s="188"/>
      <c r="J349" s="13"/>
      <c r="K349" s="13"/>
      <c r="L349" s="184"/>
      <c r="M349" s="189"/>
      <c r="N349" s="190"/>
      <c r="O349" s="190"/>
      <c r="P349" s="190"/>
      <c r="Q349" s="190"/>
      <c r="R349" s="190"/>
      <c r="S349" s="190"/>
      <c r="T349" s="191"/>
      <c r="U349" s="13"/>
      <c r="V349" s="13"/>
      <c r="W349" s="13"/>
      <c r="X349" s="13"/>
      <c r="Y349" s="13"/>
      <c r="Z349" s="13"/>
      <c r="AA349" s="13"/>
      <c r="AB349" s="13"/>
      <c r="AC349" s="13"/>
      <c r="AD349" s="13"/>
      <c r="AE349" s="13"/>
      <c r="AT349" s="186" t="s">
        <v>144</v>
      </c>
      <c r="AU349" s="186" t="s">
        <v>79</v>
      </c>
      <c r="AV349" s="13" t="s">
        <v>15</v>
      </c>
      <c r="AW349" s="13" t="s">
        <v>33</v>
      </c>
      <c r="AX349" s="13" t="s">
        <v>71</v>
      </c>
      <c r="AY349" s="186" t="s">
        <v>129</v>
      </c>
    </row>
    <row r="350" s="14" customFormat="1">
      <c r="A350" s="14"/>
      <c r="B350" s="192"/>
      <c r="C350" s="14"/>
      <c r="D350" s="185" t="s">
        <v>144</v>
      </c>
      <c r="E350" s="193" t="s">
        <v>3</v>
      </c>
      <c r="F350" s="194" t="s">
        <v>1198</v>
      </c>
      <c r="G350" s="14"/>
      <c r="H350" s="195">
        <v>300.89999999999998</v>
      </c>
      <c r="I350" s="196"/>
      <c r="J350" s="14"/>
      <c r="K350" s="14"/>
      <c r="L350" s="192"/>
      <c r="M350" s="197"/>
      <c r="N350" s="198"/>
      <c r="O350" s="198"/>
      <c r="P350" s="198"/>
      <c r="Q350" s="198"/>
      <c r="R350" s="198"/>
      <c r="S350" s="198"/>
      <c r="T350" s="199"/>
      <c r="U350" s="14"/>
      <c r="V350" s="14"/>
      <c r="W350" s="14"/>
      <c r="X350" s="14"/>
      <c r="Y350" s="14"/>
      <c r="Z350" s="14"/>
      <c r="AA350" s="14"/>
      <c r="AB350" s="14"/>
      <c r="AC350" s="14"/>
      <c r="AD350" s="14"/>
      <c r="AE350" s="14"/>
      <c r="AT350" s="193" t="s">
        <v>144</v>
      </c>
      <c r="AU350" s="193" t="s">
        <v>79</v>
      </c>
      <c r="AV350" s="14" t="s">
        <v>79</v>
      </c>
      <c r="AW350" s="14" t="s">
        <v>33</v>
      </c>
      <c r="AX350" s="14" t="s">
        <v>15</v>
      </c>
      <c r="AY350" s="193" t="s">
        <v>129</v>
      </c>
    </row>
    <row r="351" s="2" customFormat="1" ht="16.5" customHeight="1">
      <c r="A351" s="39"/>
      <c r="B351" s="165"/>
      <c r="C351" s="200" t="s">
        <v>466</v>
      </c>
      <c r="D351" s="200" t="s">
        <v>147</v>
      </c>
      <c r="E351" s="201" t="s">
        <v>551</v>
      </c>
      <c r="F351" s="202" t="s">
        <v>552</v>
      </c>
      <c r="G351" s="203" t="s">
        <v>497</v>
      </c>
      <c r="H351" s="204">
        <v>7.944</v>
      </c>
      <c r="I351" s="205"/>
      <c r="J351" s="206">
        <f>ROUND(I351*H351,2)</f>
        <v>0</v>
      </c>
      <c r="K351" s="202" t="s">
        <v>136</v>
      </c>
      <c r="L351" s="207"/>
      <c r="M351" s="208" t="s">
        <v>3</v>
      </c>
      <c r="N351" s="209" t="s">
        <v>43</v>
      </c>
      <c r="O351" s="73"/>
      <c r="P351" s="175">
        <f>O351*H351</f>
        <v>0</v>
      </c>
      <c r="Q351" s="175">
        <v>0.55000000000000004</v>
      </c>
      <c r="R351" s="175">
        <f>Q351*H351</f>
        <v>4.3692000000000002</v>
      </c>
      <c r="S351" s="175">
        <v>0</v>
      </c>
      <c r="T351" s="176">
        <f>S351*H351</f>
        <v>0</v>
      </c>
      <c r="U351" s="39"/>
      <c r="V351" s="39"/>
      <c r="W351" s="39"/>
      <c r="X351" s="39"/>
      <c r="Y351" s="39"/>
      <c r="Z351" s="39"/>
      <c r="AA351" s="39"/>
      <c r="AB351" s="39"/>
      <c r="AC351" s="39"/>
      <c r="AD351" s="39"/>
      <c r="AE351" s="39"/>
      <c r="AR351" s="177" t="s">
        <v>320</v>
      </c>
      <c r="AT351" s="177" t="s">
        <v>147</v>
      </c>
      <c r="AU351" s="177" t="s">
        <v>79</v>
      </c>
      <c r="AY351" s="20" t="s">
        <v>129</v>
      </c>
      <c r="BE351" s="178">
        <f>IF(N351="základní",J351,0)</f>
        <v>0</v>
      </c>
      <c r="BF351" s="178">
        <f>IF(N351="snížená",J351,0)</f>
        <v>0</v>
      </c>
      <c r="BG351" s="178">
        <f>IF(N351="zákl. přenesená",J351,0)</f>
        <v>0</v>
      </c>
      <c r="BH351" s="178">
        <f>IF(N351="sníž. přenesená",J351,0)</f>
        <v>0</v>
      </c>
      <c r="BI351" s="178">
        <f>IF(N351="nulová",J351,0)</f>
        <v>0</v>
      </c>
      <c r="BJ351" s="20" t="s">
        <v>79</v>
      </c>
      <c r="BK351" s="178">
        <f>ROUND(I351*H351,2)</f>
        <v>0</v>
      </c>
      <c r="BL351" s="20" t="s">
        <v>219</v>
      </c>
      <c r="BM351" s="177" t="s">
        <v>1201</v>
      </c>
    </row>
    <row r="352" s="14" customFormat="1">
      <c r="A352" s="14"/>
      <c r="B352" s="192"/>
      <c r="C352" s="14"/>
      <c r="D352" s="185" t="s">
        <v>144</v>
      </c>
      <c r="E352" s="193" t="s">
        <v>3</v>
      </c>
      <c r="F352" s="194" t="s">
        <v>1202</v>
      </c>
      <c r="G352" s="14"/>
      <c r="H352" s="195">
        <v>7.2220000000000004</v>
      </c>
      <c r="I352" s="196"/>
      <c r="J352" s="14"/>
      <c r="K352" s="14"/>
      <c r="L352" s="192"/>
      <c r="M352" s="197"/>
      <c r="N352" s="198"/>
      <c r="O352" s="198"/>
      <c r="P352" s="198"/>
      <c r="Q352" s="198"/>
      <c r="R352" s="198"/>
      <c r="S352" s="198"/>
      <c r="T352" s="199"/>
      <c r="U352" s="14"/>
      <c r="V352" s="14"/>
      <c r="W352" s="14"/>
      <c r="X352" s="14"/>
      <c r="Y352" s="14"/>
      <c r="Z352" s="14"/>
      <c r="AA352" s="14"/>
      <c r="AB352" s="14"/>
      <c r="AC352" s="14"/>
      <c r="AD352" s="14"/>
      <c r="AE352" s="14"/>
      <c r="AT352" s="193" t="s">
        <v>144</v>
      </c>
      <c r="AU352" s="193" t="s">
        <v>79</v>
      </c>
      <c r="AV352" s="14" t="s">
        <v>79</v>
      </c>
      <c r="AW352" s="14" t="s">
        <v>33</v>
      </c>
      <c r="AX352" s="14" t="s">
        <v>15</v>
      </c>
      <c r="AY352" s="193" t="s">
        <v>129</v>
      </c>
    </row>
    <row r="353" s="14" customFormat="1">
      <c r="A353" s="14"/>
      <c r="B353" s="192"/>
      <c r="C353" s="14"/>
      <c r="D353" s="185" t="s">
        <v>144</v>
      </c>
      <c r="E353" s="14"/>
      <c r="F353" s="194" t="s">
        <v>1203</v>
      </c>
      <c r="G353" s="14"/>
      <c r="H353" s="195">
        <v>7.944</v>
      </c>
      <c r="I353" s="196"/>
      <c r="J353" s="14"/>
      <c r="K353" s="14"/>
      <c r="L353" s="192"/>
      <c r="M353" s="197"/>
      <c r="N353" s="198"/>
      <c r="O353" s="198"/>
      <c r="P353" s="198"/>
      <c r="Q353" s="198"/>
      <c r="R353" s="198"/>
      <c r="S353" s="198"/>
      <c r="T353" s="199"/>
      <c r="U353" s="14"/>
      <c r="V353" s="14"/>
      <c r="W353" s="14"/>
      <c r="X353" s="14"/>
      <c r="Y353" s="14"/>
      <c r="Z353" s="14"/>
      <c r="AA353" s="14"/>
      <c r="AB353" s="14"/>
      <c r="AC353" s="14"/>
      <c r="AD353" s="14"/>
      <c r="AE353" s="14"/>
      <c r="AT353" s="193" t="s">
        <v>144</v>
      </c>
      <c r="AU353" s="193" t="s">
        <v>79</v>
      </c>
      <c r="AV353" s="14" t="s">
        <v>79</v>
      </c>
      <c r="AW353" s="14" t="s">
        <v>4</v>
      </c>
      <c r="AX353" s="14" t="s">
        <v>15</v>
      </c>
      <c r="AY353" s="193" t="s">
        <v>129</v>
      </c>
    </row>
    <row r="354" s="2" customFormat="1" ht="24.15" customHeight="1">
      <c r="A354" s="39"/>
      <c r="B354" s="165"/>
      <c r="C354" s="166" t="s">
        <v>469</v>
      </c>
      <c r="D354" s="166" t="s">
        <v>132</v>
      </c>
      <c r="E354" s="167" t="s">
        <v>557</v>
      </c>
      <c r="F354" s="168" t="s">
        <v>558</v>
      </c>
      <c r="G354" s="169" t="s">
        <v>505</v>
      </c>
      <c r="H354" s="170">
        <v>65.359999999999999</v>
      </c>
      <c r="I354" s="171"/>
      <c r="J354" s="172">
        <f>ROUND(I354*H354,2)</f>
        <v>0</v>
      </c>
      <c r="K354" s="168" t="s">
        <v>136</v>
      </c>
      <c r="L354" s="40"/>
      <c r="M354" s="173" t="s">
        <v>3</v>
      </c>
      <c r="N354" s="174" t="s">
        <v>43</v>
      </c>
      <c r="O354" s="73"/>
      <c r="P354" s="175">
        <f>O354*H354</f>
        <v>0</v>
      </c>
      <c r="Q354" s="175">
        <v>0.00012999999999999999</v>
      </c>
      <c r="R354" s="175">
        <f>Q354*H354</f>
        <v>0.0084967999999999988</v>
      </c>
      <c r="S354" s="175">
        <v>0</v>
      </c>
      <c r="T354" s="176">
        <f>S354*H354</f>
        <v>0</v>
      </c>
      <c r="U354" s="39"/>
      <c r="V354" s="39"/>
      <c r="W354" s="39"/>
      <c r="X354" s="39"/>
      <c r="Y354" s="39"/>
      <c r="Z354" s="39"/>
      <c r="AA354" s="39"/>
      <c r="AB354" s="39"/>
      <c r="AC354" s="39"/>
      <c r="AD354" s="39"/>
      <c r="AE354" s="39"/>
      <c r="AR354" s="177" t="s">
        <v>219</v>
      </c>
      <c r="AT354" s="177" t="s">
        <v>132</v>
      </c>
      <c r="AU354" s="177" t="s">
        <v>79</v>
      </c>
      <c r="AY354" s="20" t="s">
        <v>129</v>
      </c>
      <c r="BE354" s="178">
        <f>IF(N354="základní",J354,0)</f>
        <v>0</v>
      </c>
      <c r="BF354" s="178">
        <f>IF(N354="snížená",J354,0)</f>
        <v>0</v>
      </c>
      <c r="BG354" s="178">
        <f>IF(N354="zákl. přenesená",J354,0)</f>
        <v>0</v>
      </c>
      <c r="BH354" s="178">
        <f>IF(N354="sníž. přenesená",J354,0)</f>
        <v>0</v>
      </c>
      <c r="BI354" s="178">
        <f>IF(N354="nulová",J354,0)</f>
        <v>0</v>
      </c>
      <c r="BJ354" s="20" t="s">
        <v>79</v>
      </c>
      <c r="BK354" s="178">
        <f>ROUND(I354*H354,2)</f>
        <v>0</v>
      </c>
      <c r="BL354" s="20" t="s">
        <v>219</v>
      </c>
      <c r="BM354" s="177" t="s">
        <v>1204</v>
      </c>
    </row>
    <row r="355" s="2" customFormat="1">
      <c r="A355" s="39"/>
      <c r="B355" s="40"/>
      <c r="C355" s="39"/>
      <c r="D355" s="179" t="s">
        <v>138</v>
      </c>
      <c r="E355" s="39"/>
      <c r="F355" s="180" t="s">
        <v>560</v>
      </c>
      <c r="G355" s="39"/>
      <c r="H355" s="39"/>
      <c r="I355" s="181"/>
      <c r="J355" s="39"/>
      <c r="K355" s="39"/>
      <c r="L355" s="40"/>
      <c r="M355" s="182"/>
      <c r="N355" s="183"/>
      <c r="O355" s="73"/>
      <c r="P355" s="73"/>
      <c r="Q355" s="73"/>
      <c r="R355" s="73"/>
      <c r="S355" s="73"/>
      <c r="T355" s="74"/>
      <c r="U355" s="39"/>
      <c r="V355" s="39"/>
      <c r="W355" s="39"/>
      <c r="X355" s="39"/>
      <c r="Y355" s="39"/>
      <c r="Z355" s="39"/>
      <c r="AA355" s="39"/>
      <c r="AB355" s="39"/>
      <c r="AC355" s="39"/>
      <c r="AD355" s="39"/>
      <c r="AE355" s="39"/>
      <c r="AT355" s="20" t="s">
        <v>138</v>
      </c>
      <c r="AU355" s="20" t="s">
        <v>79</v>
      </c>
    </row>
    <row r="356" s="13" customFormat="1">
      <c r="A356" s="13"/>
      <c r="B356" s="184"/>
      <c r="C356" s="13"/>
      <c r="D356" s="185" t="s">
        <v>144</v>
      </c>
      <c r="E356" s="186" t="s">
        <v>3</v>
      </c>
      <c r="F356" s="187" t="s">
        <v>312</v>
      </c>
      <c r="G356" s="13"/>
      <c r="H356" s="186" t="s">
        <v>3</v>
      </c>
      <c r="I356" s="188"/>
      <c r="J356" s="13"/>
      <c r="K356" s="13"/>
      <c r="L356" s="184"/>
      <c r="M356" s="189"/>
      <c r="N356" s="190"/>
      <c r="O356" s="190"/>
      <c r="P356" s="190"/>
      <c r="Q356" s="190"/>
      <c r="R356" s="190"/>
      <c r="S356" s="190"/>
      <c r="T356" s="191"/>
      <c r="U356" s="13"/>
      <c r="V356" s="13"/>
      <c r="W356" s="13"/>
      <c r="X356" s="13"/>
      <c r="Y356" s="13"/>
      <c r="Z356" s="13"/>
      <c r="AA356" s="13"/>
      <c r="AB356" s="13"/>
      <c r="AC356" s="13"/>
      <c r="AD356" s="13"/>
      <c r="AE356" s="13"/>
      <c r="AT356" s="186" t="s">
        <v>144</v>
      </c>
      <c r="AU356" s="186" t="s">
        <v>79</v>
      </c>
      <c r="AV356" s="13" t="s">
        <v>15</v>
      </c>
      <c r="AW356" s="13" t="s">
        <v>33</v>
      </c>
      <c r="AX356" s="13" t="s">
        <v>71</v>
      </c>
      <c r="AY356" s="186" t="s">
        <v>129</v>
      </c>
    </row>
    <row r="357" s="14" customFormat="1">
      <c r="A357" s="14"/>
      <c r="B357" s="192"/>
      <c r="C357" s="14"/>
      <c r="D357" s="185" t="s">
        <v>144</v>
      </c>
      <c r="E357" s="193" t="s">
        <v>3</v>
      </c>
      <c r="F357" s="194" t="s">
        <v>1205</v>
      </c>
      <c r="G357" s="14"/>
      <c r="H357" s="195">
        <v>65.359999999999999</v>
      </c>
      <c r="I357" s="196"/>
      <c r="J357" s="14"/>
      <c r="K357" s="14"/>
      <c r="L357" s="192"/>
      <c r="M357" s="197"/>
      <c r="N357" s="198"/>
      <c r="O357" s="198"/>
      <c r="P357" s="198"/>
      <c r="Q357" s="198"/>
      <c r="R357" s="198"/>
      <c r="S357" s="198"/>
      <c r="T357" s="199"/>
      <c r="U357" s="14"/>
      <c r="V357" s="14"/>
      <c r="W357" s="14"/>
      <c r="X357" s="14"/>
      <c r="Y357" s="14"/>
      <c r="Z357" s="14"/>
      <c r="AA357" s="14"/>
      <c r="AB357" s="14"/>
      <c r="AC357" s="14"/>
      <c r="AD357" s="14"/>
      <c r="AE357" s="14"/>
      <c r="AT357" s="193" t="s">
        <v>144</v>
      </c>
      <c r="AU357" s="193" t="s">
        <v>79</v>
      </c>
      <c r="AV357" s="14" t="s">
        <v>79</v>
      </c>
      <c r="AW357" s="14" t="s">
        <v>33</v>
      </c>
      <c r="AX357" s="14" t="s">
        <v>15</v>
      </c>
      <c r="AY357" s="193" t="s">
        <v>129</v>
      </c>
    </row>
    <row r="358" s="2" customFormat="1" ht="16.5" customHeight="1">
      <c r="A358" s="39"/>
      <c r="B358" s="165"/>
      <c r="C358" s="200" t="s">
        <v>918</v>
      </c>
      <c r="D358" s="200" t="s">
        <v>147</v>
      </c>
      <c r="E358" s="201" t="s">
        <v>563</v>
      </c>
      <c r="F358" s="202" t="s">
        <v>564</v>
      </c>
      <c r="G358" s="203" t="s">
        <v>497</v>
      </c>
      <c r="H358" s="204">
        <v>0.108</v>
      </c>
      <c r="I358" s="205"/>
      <c r="J358" s="206">
        <f>ROUND(I358*H358,2)</f>
        <v>0</v>
      </c>
      <c r="K358" s="202" t="s">
        <v>136</v>
      </c>
      <c r="L358" s="207"/>
      <c r="M358" s="208" t="s">
        <v>3</v>
      </c>
      <c r="N358" s="209" t="s">
        <v>43</v>
      </c>
      <c r="O358" s="73"/>
      <c r="P358" s="175">
        <f>O358*H358</f>
        <v>0</v>
      </c>
      <c r="Q358" s="175">
        <v>0.55000000000000004</v>
      </c>
      <c r="R358" s="175">
        <f>Q358*H358</f>
        <v>0.059400000000000001</v>
      </c>
      <c r="S358" s="175">
        <v>0</v>
      </c>
      <c r="T358" s="176">
        <f>S358*H358</f>
        <v>0</v>
      </c>
      <c r="U358" s="39"/>
      <c r="V358" s="39"/>
      <c r="W358" s="39"/>
      <c r="X358" s="39"/>
      <c r="Y358" s="39"/>
      <c r="Z358" s="39"/>
      <c r="AA358" s="39"/>
      <c r="AB358" s="39"/>
      <c r="AC358" s="39"/>
      <c r="AD358" s="39"/>
      <c r="AE358" s="39"/>
      <c r="AR358" s="177" t="s">
        <v>320</v>
      </c>
      <c r="AT358" s="177" t="s">
        <v>147</v>
      </c>
      <c r="AU358" s="177" t="s">
        <v>79</v>
      </c>
      <c r="AY358" s="20" t="s">
        <v>129</v>
      </c>
      <c r="BE358" s="178">
        <f>IF(N358="základní",J358,0)</f>
        <v>0</v>
      </c>
      <c r="BF358" s="178">
        <f>IF(N358="snížená",J358,0)</f>
        <v>0</v>
      </c>
      <c r="BG358" s="178">
        <f>IF(N358="zákl. přenesená",J358,0)</f>
        <v>0</v>
      </c>
      <c r="BH358" s="178">
        <f>IF(N358="sníž. přenesená",J358,0)</f>
        <v>0</v>
      </c>
      <c r="BI358" s="178">
        <f>IF(N358="nulová",J358,0)</f>
        <v>0</v>
      </c>
      <c r="BJ358" s="20" t="s">
        <v>79</v>
      </c>
      <c r="BK358" s="178">
        <f>ROUND(I358*H358,2)</f>
        <v>0</v>
      </c>
      <c r="BL358" s="20" t="s">
        <v>219</v>
      </c>
      <c r="BM358" s="177" t="s">
        <v>1206</v>
      </c>
    </row>
    <row r="359" s="14" customFormat="1">
      <c r="A359" s="14"/>
      <c r="B359" s="192"/>
      <c r="C359" s="14"/>
      <c r="D359" s="185" t="s">
        <v>144</v>
      </c>
      <c r="E359" s="193" t="s">
        <v>3</v>
      </c>
      <c r="F359" s="194" t="s">
        <v>1207</v>
      </c>
      <c r="G359" s="14"/>
      <c r="H359" s="195">
        <v>0.098000000000000004</v>
      </c>
      <c r="I359" s="196"/>
      <c r="J359" s="14"/>
      <c r="K359" s="14"/>
      <c r="L359" s="192"/>
      <c r="M359" s="197"/>
      <c r="N359" s="198"/>
      <c r="O359" s="198"/>
      <c r="P359" s="198"/>
      <c r="Q359" s="198"/>
      <c r="R359" s="198"/>
      <c r="S359" s="198"/>
      <c r="T359" s="199"/>
      <c r="U359" s="14"/>
      <c r="V359" s="14"/>
      <c r="W359" s="14"/>
      <c r="X359" s="14"/>
      <c r="Y359" s="14"/>
      <c r="Z359" s="14"/>
      <c r="AA359" s="14"/>
      <c r="AB359" s="14"/>
      <c r="AC359" s="14"/>
      <c r="AD359" s="14"/>
      <c r="AE359" s="14"/>
      <c r="AT359" s="193" t="s">
        <v>144</v>
      </c>
      <c r="AU359" s="193" t="s">
        <v>79</v>
      </c>
      <c r="AV359" s="14" t="s">
        <v>79</v>
      </c>
      <c r="AW359" s="14" t="s">
        <v>33</v>
      </c>
      <c r="AX359" s="14" t="s">
        <v>15</v>
      </c>
      <c r="AY359" s="193" t="s">
        <v>129</v>
      </c>
    </row>
    <row r="360" s="14" customFormat="1">
      <c r="A360" s="14"/>
      <c r="B360" s="192"/>
      <c r="C360" s="14"/>
      <c r="D360" s="185" t="s">
        <v>144</v>
      </c>
      <c r="E360" s="14"/>
      <c r="F360" s="194" t="s">
        <v>1208</v>
      </c>
      <c r="G360" s="14"/>
      <c r="H360" s="195">
        <v>0.108</v>
      </c>
      <c r="I360" s="196"/>
      <c r="J360" s="14"/>
      <c r="K360" s="14"/>
      <c r="L360" s="192"/>
      <c r="M360" s="197"/>
      <c r="N360" s="198"/>
      <c r="O360" s="198"/>
      <c r="P360" s="198"/>
      <c r="Q360" s="198"/>
      <c r="R360" s="198"/>
      <c r="S360" s="198"/>
      <c r="T360" s="199"/>
      <c r="U360" s="14"/>
      <c r="V360" s="14"/>
      <c r="W360" s="14"/>
      <c r="X360" s="14"/>
      <c r="Y360" s="14"/>
      <c r="Z360" s="14"/>
      <c r="AA360" s="14"/>
      <c r="AB360" s="14"/>
      <c r="AC360" s="14"/>
      <c r="AD360" s="14"/>
      <c r="AE360" s="14"/>
      <c r="AT360" s="193" t="s">
        <v>144</v>
      </c>
      <c r="AU360" s="193" t="s">
        <v>79</v>
      </c>
      <c r="AV360" s="14" t="s">
        <v>79</v>
      </c>
      <c r="AW360" s="14" t="s">
        <v>4</v>
      </c>
      <c r="AX360" s="14" t="s">
        <v>15</v>
      </c>
      <c r="AY360" s="193" t="s">
        <v>129</v>
      </c>
    </row>
    <row r="361" s="2" customFormat="1" ht="49.05" customHeight="1">
      <c r="A361" s="39"/>
      <c r="B361" s="165"/>
      <c r="C361" s="166" t="s">
        <v>757</v>
      </c>
      <c r="D361" s="166" t="s">
        <v>132</v>
      </c>
      <c r="E361" s="167" t="s">
        <v>569</v>
      </c>
      <c r="F361" s="168" t="s">
        <v>570</v>
      </c>
      <c r="G361" s="169" t="s">
        <v>135</v>
      </c>
      <c r="H361" s="170">
        <v>32.5</v>
      </c>
      <c r="I361" s="171"/>
      <c r="J361" s="172">
        <f>ROUND(I361*H361,2)</f>
        <v>0</v>
      </c>
      <c r="K361" s="168" t="s">
        <v>136</v>
      </c>
      <c r="L361" s="40"/>
      <c r="M361" s="173" t="s">
        <v>3</v>
      </c>
      <c r="N361" s="174" t="s">
        <v>43</v>
      </c>
      <c r="O361" s="73"/>
      <c r="P361" s="175">
        <f>O361*H361</f>
        <v>0</v>
      </c>
      <c r="Q361" s="175">
        <v>0.01396</v>
      </c>
      <c r="R361" s="175">
        <f>Q361*H361</f>
        <v>0.45369999999999999</v>
      </c>
      <c r="S361" s="175">
        <v>0</v>
      </c>
      <c r="T361" s="176">
        <f>S361*H361</f>
        <v>0</v>
      </c>
      <c r="U361" s="39"/>
      <c r="V361" s="39"/>
      <c r="W361" s="39"/>
      <c r="X361" s="39"/>
      <c r="Y361" s="39"/>
      <c r="Z361" s="39"/>
      <c r="AA361" s="39"/>
      <c r="AB361" s="39"/>
      <c r="AC361" s="39"/>
      <c r="AD361" s="39"/>
      <c r="AE361" s="39"/>
      <c r="AR361" s="177" t="s">
        <v>219</v>
      </c>
      <c r="AT361" s="177" t="s">
        <v>132</v>
      </c>
      <c r="AU361" s="177" t="s">
        <v>79</v>
      </c>
      <c r="AY361" s="20" t="s">
        <v>129</v>
      </c>
      <c r="BE361" s="178">
        <f>IF(N361="základní",J361,0)</f>
        <v>0</v>
      </c>
      <c r="BF361" s="178">
        <f>IF(N361="snížená",J361,0)</f>
        <v>0</v>
      </c>
      <c r="BG361" s="178">
        <f>IF(N361="zákl. přenesená",J361,0)</f>
        <v>0</v>
      </c>
      <c r="BH361" s="178">
        <f>IF(N361="sníž. přenesená",J361,0)</f>
        <v>0</v>
      </c>
      <c r="BI361" s="178">
        <f>IF(N361="nulová",J361,0)</f>
        <v>0</v>
      </c>
      <c r="BJ361" s="20" t="s">
        <v>79</v>
      </c>
      <c r="BK361" s="178">
        <f>ROUND(I361*H361,2)</f>
        <v>0</v>
      </c>
      <c r="BL361" s="20" t="s">
        <v>219</v>
      </c>
      <c r="BM361" s="177" t="s">
        <v>1209</v>
      </c>
    </row>
    <row r="362" s="2" customFormat="1">
      <c r="A362" s="39"/>
      <c r="B362" s="40"/>
      <c r="C362" s="39"/>
      <c r="D362" s="179" t="s">
        <v>138</v>
      </c>
      <c r="E362" s="39"/>
      <c r="F362" s="180" t="s">
        <v>572</v>
      </c>
      <c r="G362" s="39"/>
      <c r="H362" s="39"/>
      <c r="I362" s="181"/>
      <c r="J362" s="39"/>
      <c r="K362" s="39"/>
      <c r="L362" s="40"/>
      <c r="M362" s="182"/>
      <c r="N362" s="183"/>
      <c r="O362" s="73"/>
      <c r="P362" s="73"/>
      <c r="Q362" s="73"/>
      <c r="R362" s="73"/>
      <c r="S362" s="73"/>
      <c r="T362" s="74"/>
      <c r="U362" s="39"/>
      <c r="V362" s="39"/>
      <c r="W362" s="39"/>
      <c r="X362" s="39"/>
      <c r="Y362" s="39"/>
      <c r="Z362" s="39"/>
      <c r="AA362" s="39"/>
      <c r="AB362" s="39"/>
      <c r="AC362" s="39"/>
      <c r="AD362" s="39"/>
      <c r="AE362" s="39"/>
      <c r="AT362" s="20" t="s">
        <v>138</v>
      </c>
      <c r="AU362" s="20" t="s">
        <v>79</v>
      </c>
    </row>
    <row r="363" s="13" customFormat="1">
      <c r="A363" s="13"/>
      <c r="B363" s="184"/>
      <c r="C363" s="13"/>
      <c r="D363" s="185" t="s">
        <v>144</v>
      </c>
      <c r="E363" s="186" t="s">
        <v>3</v>
      </c>
      <c r="F363" s="187" t="s">
        <v>1121</v>
      </c>
      <c r="G363" s="13"/>
      <c r="H363" s="186" t="s">
        <v>3</v>
      </c>
      <c r="I363" s="188"/>
      <c r="J363" s="13"/>
      <c r="K363" s="13"/>
      <c r="L363" s="184"/>
      <c r="M363" s="189"/>
      <c r="N363" s="190"/>
      <c r="O363" s="190"/>
      <c r="P363" s="190"/>
      <c r="Q363" s="190"/>
      <c r="R363" s="190"/>
      <c r="S363" s="190"/>
      <c r="T363" s="191"/>
      <c r="U363" s="13"/>
      <c r="V363" s="13"/>
      <c r="W363" s="13"/>
      <c r="X363" s="13"/>
      <c r="Y363" s="13"/>
      <c r="Z363" s="13"/>
      <c r="AA363" s="13"/>
      <c r="AB363" s="13"/>
      <c r="AC363" s="13"/>
      <c r="AD363" s="13"/>
      <c r="AE363" s="13"/>
      <c r="AT363" s="186" t="s">
        <v>144</v>
      </c>
      <c r="AU363" s="186" t="s">
        <v>79</v>
      </c>
      <c r="AV363" s="13" t="s">
        <v>15</v>
      </c>
      <c r="AW363" s="13" t="s">
        <v>33</v>
      </c>
      <c r="AX363" s="13" t="s">
        <v>71</v>
      </c>
      <c r="AY363" s="186" t="s">
        <v>129</v>
      </c>
    </row>
    <row r="364" s="13" customFormat="1">
      <c r="A364" s="13"/>
      <c r="B364" s="184"/>
      <c r="C364" s="13"/>
      <c r="D364" s="185" t="s">
        <v>144</v>
      </c>
      <c r="E364" s="186" t="s">
        <v>3</v>
      </c>
      <c r="F364" s="187" t="s">
        <v>312</v>
      </c>
      <c r="G364" s="13"/>
      <c r="H364" s="186" t="s">
        <v>3</v>
      </c>
      <c r="I364" s="188"/>
      <c r="J364" s="13"/>
      <c r="K364" s="13"/>
      <c r="L364" s="184"/>
      <c r="M364" s="189"/>
      <c r="N364" s="190"/>
      <c r="O364" s="190"/>
      <c r="P364" s="190"/>
      <c r="Q364" s="190"/>
      <c r="R364" s="190"/>
      <c r="S364" s="190"/>
      <c r="T364" s="191"/>
      <c r="U364" s="13"/>
      <c r="V364" s="13"/>
      <c r="W364" s="13"/>
      <c r="X364" s="13"/>
      <c r="Y364" s="13"/>
      <c r="Z364" s="13"/>
      <c r="AA364" s="13"/>
      <c r="AB364" s="13"/>
      <c r="AC364" s="13"/>
      <c r="AD364" s="13"/>
      <c r="AE364" s="13"/>
      <c r="AT364" s="186" t="s">
        <v>144</v>
      </c>
      <c r="AU364" s="186" t="s">
        <v>79</v>
      </c>
      <c r="AV364" s="13" t="s">
        <v>15</v>
      </c>
      <c r="AW364" s="13" t="s">
        <v>33</v>
      </c>
      <c r="AX364" s="13" t="s">
        <v>71</v>
      </c>
      <c r="AY364" s="186" t="s">
        <v>129</v>
      </c>
    </row>
    <row r="365" s="14" customFormat="1">
      <c r="A365" s="14"/>
      <c r="B365" s="192"/>
      <c r="C365" s="14"/>
      <c r="D365" s="185" t="s">
        <v>144</v>
      </c>
      <c r="E365" s="193" t="s">
        <v>3</v>
      </c>
      <c r="F365" s="194" t="s">
        <v>1125</v>
      </c>
      <c r="G365" s="14"/>
      <c r="H365" s="195">
        <v>32.5</v>
      </c>
      <c r="I365" s="196"/>
      <c r="J365" s="14"/>
      <c r="K365" s="14"/>
      <c r="L365" s="192"/>
      <c r="M365" s="197"/>
      <c r="N365" s="198"/>
      <c r="O365" s="198"/>
      <c r="P365" s="198"/>
      <c r="Q365" s="198"/>
      <c r="R365" s="198"/>
      <c r="S365" s="198"/>
      <c r="T365" s="199"/>
      <c r="U365" s="14"/>
      <c r="V365" s="14"/>
      <c r="W365" s="14"/>
      <c r="X365" s="14"/>
      <c r="Y365" s="14"/>
      <c r="Z365" s="14"/>
      <c r="AA365" s="14"/>
      <c r="AB365" s="14"/>
      <c r="AC365" s="14"/>
      <c r="AD365" s="14"/>
      <c r="AE365" s="14"/>
      <c r="AT365" s="193" t="s">
        <v>144</v>
      </c>
      <c r="AU365" s="193" t="s">
        <v>79</v>
      </c>
      <c r="AV365" s="14" t="s">
        <v>79</v>
      </c>
      <c r="AW365" s="14" t="s">
        <v>33</v>
      </c>
      <c r="AX365" s="14" t="s">
        <v>15</v>
      </c>
      <c r="AY365" s="193" t="s">
        <v>129</v>
      </c>
    </row>
    <row r="366" s="2" customFormat="1" ht="37.8" customHeight="1">
      <c r="A366" s="39"/>
      <c r="B366" s="165"/>
      <c r="C366" s="166" t="s">
        <v>759</v>
      </c>
      <c r="D366" s="166" t="s">
        <v>132</v>
      </c>
      <c r="E366" s="167" t="s">
        <v>574</v>
      </c>
      <c r="F366" s="168" t="s">
        <v>575</v>
      </c>
      <c r="G366" s="169" t="s">
        <v>497</v>
      </c>
      <c r="H366" s="170">
        <v>8.0519999999999996</v>
      </c>
      <c r="I366" s="171"/>
      <c r="J366" s="172">
        <f>ROUND(I366*H366,2)</f>
        <v>0</v>
      </c>
      <c r="K366" s="168" t="s">
        <v>136</v>
      </c>
      <c r="L366" s="40"/>
      <c r="M366" s="173" t="s">
        <v>3</v>
      </c>
      <c r="N366" s="174" t="s">
        <v>43</v>
      </c>
      <c r="O366" s="73"/>
      <c r="P366" s="175">
        <f>O366*H366</f>
        <v>0</v>
      </c>
      <c r="Q366" s="175">
        <v>0.022839999999999999</v>
      </c>
      <c r="R366" s="175">
        <f>Q366*H366</f>
        <v>0.18390767999999999</v>
      </c>
      <c r="S366" s="175">
        <v>0</v>
      </c>
      <c r="T366" s="176">
        <f>S366*H366</f>
        <v>0</v>
      </c>
      <c r="U366" s="39"/>
      <c r="V366" s="39"/>
      <c r="W366" s="39"/>
      <c r="X366" s="39"/>
      <c r="Y366" s="39"/>
      <c r="Z366" s="39"/>
      <c r="AA366" s="39"/>
      <c r="AB366" s="39"/>
      <c r="AC366" s="39"/>
      <c r="AD366" s="39"/>
      <c r="AE366" s="39"/>
      <c r="AR366" s="177" t="s">
        <v>219</v>
      </c>
      <c r="AT366" s="177" t="s">
        <v>132</v>
      </c>
      <c r="AU366" s="177" t="s">
        <v>79</v>
      </c>
      <c r="AY366" s="20" t="s">
        <v>129</v>
      </c>
      <c r="BE366" s="178">
        <f>IF(N366="základní",J366,0)</f>
        <v>0</v>
      </c>
      <c r="BF366" s="178">
        <f>IF(N366="snížená",J366,0)</f>
        <v>0</v>
      </c>
      <c r="BG366" s="178">
        <f>IF(N366="zákl. přenesená",J366,0)</f>
        <v>0</v>
      </c>
      <c r="BH366" s="178">
        <f>IF(N366="sníž. přenesená",J366,0)</f>
        <v>0</v>
      </c>
      <c r="BI366" s="178">
        <f>IF(N366="nulová",J366,0)</f>
        <v>0</v>
      </c>
      <c r="BJ366" s="20" t="s">
        <v>79</v>
      </c>
      <c r="BK366" s="178">
        <f>ROUND(I366*H366,2)</f>
        <v>0</v>
      </c>
      <c r="BL366" s="20" t="s">
        <v>219</v>
      </c>
      <c r="BM366" s="177" t="s">
        <v>1210</v>
      </c>
    </row>
    <row r="367" s="2" customFormat="1">
      <c r="A367" s="39"/>
      <c r="B367" s="40"/>
      <c r="C367" s="39"/>
      <c r="D367" s="179" t="s">
        <v>138</v>
      </c>
      <c r="E367" s="39"/>
      <c r="F367" s="180" t="s">
        <v>577</v>
      </c>
      <c r="G367" s="39"/>
      <c r="H367" s="39"/>
      <c r="I367" s="181"/>
      <c r="J367" s="39"/>
      <c r="K367" s="39"/>
      <c r="L367" s="40"/>
      <c r="M367" s="182"/>
      <c r="N367" s="183"/>
      <c r="O367" s="73"/>
      <c r="P367" s="73"/>
      <c r="Q367" s="73"/>
      <c r="R367" s="73"/>
      <c r="S367" s="73"/>
      <c r="T367" s="74"/>
      <c r="U367" s="39"/>
      <c r="V367" s="39"/>
      <c r="W367" s="39"/>
      <c r="X367" s="39"/>
      <c r="Y367" s="39"/>
      <c r="Z367" s="39"/>
      <c r="AA367" s="39"/>
      <c r="AB367" s="39"/>
      <c r="AC367" s="39"/>
      <c r="AD367" s="39"/>
      <c r="AE367" s="39"/>
      <c r="AT367" s="20" t="s">
        <v>138</v>
      </c>
      <c r="AU367" s="20" t="s">
        <v>79</v>
      </c>
    </row>
    <row r="368" s="14" customFormat="1">
      <c r="A368" s="14"/>
      <c r="B368" s="192"/>
      <c r="C368" s="14"/>
      <c r="D368" s="185" t="s">
        <v>144</v>
      </c>
      <c r="E368" s="193" t="s">
        <v>3</v>
      </c>
      <c r="F368" s="194" t="s">
        <v>1211</v>
      </c>
      <c r="G368" s="14"/>
      <c r="H368" s="195">
        <v>8.0519999999999996</v>
      </c>
      <c r="I368" s="196"/>
      <c r="J368" s="14"/>
      <c r="K368" s="14"/>
      <c r="L368" s="192"/>
      <c r="M368" s="197"/>
      <c r="N368" s="198"/>
      <c r="O368" s="198"/>
      <c r="P368" s="198"/>
      <c r="Q368" s="198"/>
      <c r="R368" s="198"/>
      <c r="S368" s="198"/>
      <c r="T368" s="199"/>
      <c r="U368" s="14"/>
      <c r="V368" s="14"/>
      <c r="W368" s="14"/>
      <c r="X368" s="14"/>
      <c r="Y368" s="14"/>
      <c r="Z368" s="14"/>
      <c r="AA368" s="14"/>
      <c r="AB368" s="14"/>
      <c r="AC368" s="14"/>
      <c r="AD368" s="14"/>
      <c r="AE368" s="14"/>
      <c r="AT368" s="193" t="s">
        <v>144</v>
      </c>
      <c r="AU368" s="193" t="s">
        <v>79</v>
      </c>
      <c r="AV368" s="14" t="s">
        <v>79</v>
      </c>
      <c r="AW368" s="14" t="s">
        <v>33</v>
      </c>
      <c r="AX368" s="14" t="s">
        <v>15</v>
      </c>
      <c r="AY368" s="193" t="s">
        <v>129</v>
      </c>
    </row>
    <row r="369" s="2" customFormat="1" ht="37.8" customHeight="1">
      <c r="A369" s="39"/>
      <c r="B369" s="165"/>
      <c r="C369" s="166" t="s">
        <v>474</v>
      </c>
      <c r="D369" s="166" t="s">
        <v>132</v>
      </c>
      <c r="E369" s="167" t="s">
        <v>580</v>
      </c>
      <c r="F369" s="168" t="s">
        <v>581</v>
      </c>
      <c r="G369" s="169" t="s">
        <v>135</v>
      </c>
      <c r="H369" s="170">
        <v>300.89999999999998</v>
      </c>
      <c r="I369" s="171"/>
      <c r="J369" s="172">
        <f>ROUND(I369*H369,2)</f>
        <v>0</v>
      </c>
      <c r="K369" s="168" t="s">
        <v>3</v>
      </c>
      <c r="L369" s="40"/>
      <c r="M369" s="173" t="s">
        <v>3</v>
      </c>
      <c r="N369" s="174" t="s">
        <v>43</v>
      </c>
      <c r="O369" s="73"/>
      <c r="P369" s="175">
        <f>O369*H369</f>
        <v>0</v>
      </c>
      <c r="Q369" s="175">
        <v>0</v>
      </c>
      <c r="R369" s="175">
        <f>Q369*H369</f>
        <v>0</v>
      </c>
      <c r="S369" s="175">
        <v>0</v>
      </c>
      <c r="T369" s="176">
        <f>S369*H369</f>
        <v>0</v>
      </c>
      <c r="U369" s="39"/>
      <c r="V369" s="39"/>
      <c r="W369" s="39"/>
      <c r="X369" s="39"/>
      <c r="Y369" s="39"/>
      <c r="Z369" s="39"/>
      <c r="AA369" s="39"/>
      <c r="AB369" s="39"/>
      <c r="AC369" s="39"/>
      <c r="AD369" s="39"/>
      <c r="AE369" s="39"/>
      <c r="AR369" s="177" t="s">
        <v>219</v>
      </c>
      <c r="AT369" s="177" t="s">
        <v>132</v>
      </c>
      <c r="AU369" s="177" t="s">
        <v>79</v>
      </c>
      <c r="AY369" s="20" t="s">
        <v>129</v>
      </c>
      <c r="BE369" s="178">
        <f>IF(N369="základní",J369,0)</f>
        <v>0</v>
      </c>
      <c r="BF369" s="178">
        <f>IF(N369="snížená",J369,0)</f>
        <v>0</v>
      </c>
      <c r="BG369" s="178">
        <f>IF(N369="zákl. přenesená",J369,0)</f>
        <v>0</v>
      </c>
      <c r="BH369" s="178">
        <f>IF(N369="sníž. přenesená",J369,0)</f>
        <v>0</v>
      </c>
      <c r="BI369" s="178">
        <f>IF(N369="nulová",J369,0)</f>
        <v>0</v>
      </c>
      <c r="BJ369" s="20" t="s">
        <v>79</v>
      </c>
      <c r="BK369" s="178">
        <f>ROUND(I369*H369,2)</f>
        <v>0</v>
      </c>
      <c r="BL369" s="20" t="s">
        <v>219</v>
      </c>
      <c r="BM369" s="177" t="s">
        <v>1212</v>
      </c>
    </row>
    <row r="370" s="13" customFormat="1">
      <c r="A370" s="13"/>
      <c r="B370" s="184"/>
      <c r="C370" s="13"/>
      <c r="D370" s="185" t="s">
        <v>144</v>
      </c>
      <c r="E370" s="186" t="s">
        <v>3</v>
      </c>
      <c r="F370" s="187" t="s">
        <v>1121</v>
      </c>
      <c r="G370" s="13"/>
      <c r="H370" s="186" t="s">
        <v>3</v>
      </c>
      <c r="I370" s="188"/>
      <c r="J370" s="13"/>
      <c r="K370" s="13"/>
      <c r="L370" s="184"/>
      <c r="M370" s="189"/>
      <c r="N370" s="190"/>
      <c r="O370" s="190"/>
      <c r="P370" s="190"/>
      <c r="Q370" s="190"/>
      <c r="R370" s="190"/>
      <c r="S370" s="190"/>
      <c r="T370" s="191"/>
      <c r="U370" s="13"/>
      <c r="V370" s="13"/>
      <c r="W370" s="13"/>
      <c r="X370" s="13"/>
      <c r="Y370" s="13"/>
      <c r="Z370" s="13"/>
      <c r="AA370" s="13"/>
      <c r="AB370" s="13"/>
      <c r="AC370" s="13"/>
      <c r="AD370" s="13"/>
      <c r="AE370" s="13"/>
      <c r="AT370" s="186" t="s">
        <v>144</v>
      </c>
      <c r="AU370" s="186" t="s">
        <v>79</v>
      </c>
      <c r="AV370" s="13" t="s">
        <v>15</v>
      </c>
      <c r="AW370" s="13" t="s">
        <v>33</v>
      </c>
      <c r="AX370" s="13" t="s">
        <v>71</v>
      </c>
      <c r="AY370" s="186" t="s">
        <v>129</v>
      </c>
    </row>
    <row r="371" s="13" customFormat="1">
      <c r="A371" s="13"/>
      <c r="B371" s="184"/>
      <c r="C371" s="13"/>
      <c r="D371" s="185" t="s">
        <v>144</v>
      </c>
      <c r="E371" s="186" t="s">
        <v>3</v>
      </c>
      <c r="F371" s="187" t="s">
        <v>1122</v>
      </c>
      <c r="G371" s="13"/>
      <c r="H371" s="186" t="s">
        <v>3</v>
      </c>
      <c r="I371" s="188"/>
      <c r="J371" s="13"/>
      <c r="K371" s="13"/>
      <c r="L371" s="184"/>
      <c r="M371" s="189"/>
      <c r="N371" s="190"/>
      <c r="O371" s="190"/>
      <c r="P371" s="190"/>
      <c r="Q371" s="190"/>
      <c r="R371" s="190"/>
      <c r="S371" s="190"/>
      <c r="T371" s="191"/>
      <c r="U371" s="13"/>
      <c r="V371" s="13"/>
      <c r="W371" s="13"/>
      <c r="X371" s="13"/>
      <c r="Y371" s="13"/>
      <c r="Z371" s="13"/>
      <c r="AA371" s="13"/>
      <c r="AB371" s="13"/>
      <c r="AC371" s="13"/>
      <c r="AD371" s="13"/>
      <c r="AE371" s="13"/>
      <c r="AT371" s="186" t="s">
        <v>144</v>
      </c>
      <c r="AU371" s="186" t="s">
        <v>79</v>
      </c>
      <c r="AV371" s="13" t="s">
        <v>15</v>
      </c>
      <c r="AW371" s="13" t="s">
        <v>33</v>
      </c>
      <c r="AX371" s="13" t="s">
        <v>71</v>
      </c>
      <c r="AY371" s="186" t="s">
        <v>129</v>
      </c>
    </row>
    <row r="372" s="14" customFormat="1">
      <c r="A372" s="14"/>
      <c r="B372" s="192"/>
      <c r="C372" s="14"/>
      <c r="D372" s="185" t="s">
        <v>144</v>
      </c>
      <c r="E372" s="193" t="s">
        <v>3</v>
      </c>
      <c r="F372" s="194" t="s">
        <v>1198</v>
      </c>
      <c r="G372" s="14"/>
      <c r="H372" s="195">
        <v>300.89999999999998</v>
      </c>
      <c r="I372" s="196"/>
      <c r="J372" s="14"/>
      <c r="K372" s="14"/>
      <c r="L372" s="192"/>
      <c r="M372" s="197"/>
      <c r="N372" s="198"/>
      <c r="O372" s="198"/>
      <c r="P372" s="198"/>
      <c r="Q372" s="198"/>
      <c r="R372" s="198"/>
      <c r="S372" s="198"/>
      <c r="T372" s="199"/>
      <c r="U372" s="14"/>
      <c r="V372" s="14"/>
      <c r="W372" s="14"/>
      <c r="X372" s="14"/>
      <c r="Y372" s="14"/>
      <c r="Z372" s="14"/>
      <c r="AA372" s="14"/>
      <c r="AB372" s="14"/>
      <c r="AC372" s="14"/>
      <c r="AD372" s="14"/>
      <c r="AE372" s="14"/>
      <c r="AT372" s="193" t="s">
        <v>144</v>
      </c>
      <c r="AU372" s="193" t="s">
        <v>79</v>
      </c>
      <c r="AV372" s="14" t="s">
        <v>79</v>
      </c>
      <c r="AW372" s="14" t="s">
        <v>33</v>
      </c>
      <c r="AX372" s="14" t="s">
        <v>15</v>
      </c>
      <c r="AY372" s="193" t="s">
        <v>129</v>
      </c>
    </row>
    <row r="373" s="2" customFormat="1" ht="55.5" customHeight="1">
      <c r="A373" s="39"/>
      <c r="B373" s="165"/>
      <c r="C373" s="166" t="s">
        <v>480</v>
      </c>
      <c r="D373" s="166" t="s">
        <v>132</v>
      </c>
      <c r="E373" s="167" t="s">
        <v>584</v>
      </c>
      <c r="F373" s="168" t="s">
        <v>585</v>
      </c>
      <c r="G373" s="169" t="s">
        <v>255</v>
      </c>
      <c r="H373" s="170">
        <v>5.0839999999999996</v>
      </c>
      <c r="I373" s="171"/>
      <c r="J373" s="172">
        <f>ROUND(I373*H373,2)</f>
        <v>0</v>
      </c>
      <c r="K373" s="168" t="s">
        <v>136</v>
      </c>
      <c r="L373" s="40"/>
      <c r="M373" s="173" t="s">
        <v>3</v>
      </c>
      <c r="N373" s="174" t="s">
        <v>43</v>
      </c>
      <c r="O373" s="73"/>
      <c r="P373" s="175">
        <f>O373*H373</f>
        <v>0</v>
      </c>
      <c r="Q373" s="175">
        <v>0</v>
      </c>
      <c r="R373" s="175">
        <f>Q373*H373</f>
        <v>0</v>
      </c>
      <c r="S373" s="175">
        <v>0</v>
      </c>
      <c r="T373" s="176">
        <f>S373*H373</f>
        <v>0</v>
      </c>
      <c r="U373" s="39"/>
      <c r="V373" s="39"/>
      <c r="W373" s="39"/>
      <c r="X373" s="39"/>
      <c r="Y373" s="39"/>
      <c r="Z373" s="39"/>
      <c r="AA373" s="39"/>
      <c r="AB373" s="39"/>
      <c r="AC373" s="39"/>
      <c r="AD373" s="39"/>
      <c r="AE373" s="39"/>
      <c r="AR373" s="177" t="s">
        <v>219</v>
      </c>
      <c r="AT373" s="177" t="s">
        <v>132</v>
      </c>
      <c r="AU373" s="177" t="s">
        <v>79</v>
      </c>
      <c r="AY373" s="20" t="s">
        <v>129</v>
      </c>
      <c r="BE373" s="178">
        <f>IF(N373="základní",J373,0)</f>
        <v>0</v>
      </c>
      <c r="BF373" s="178">
        <f>IF(N373="snížená",J373,0)</f>
        <v>0</v>
      </c>
      <c r="BG373" s="178">
        <f>IF(N373="zákl. přenesená",J373,0)</f>
        <v>0</v>
      </c>
      <c r="BH373" s="178">
        <f>IF(N373="sníž. přenesená",J373,0)</f>
        <v>0</v>
      </c>
      <c r="BI373" s="178">
        <f>IF(N373="nulová",J373,0)</f>
        <v>0</v>
      </c>
      <c r="BJ373" s="20" t="s">
        <v>79</v>
      </c>
      <c r="BK373" s="178">
        <f>ROUND(I373*H373,2)</f>
        <v>0</v>
      </c>
      <c r="BL373" s="20" t="s">
        <v>219</v>
      </c>
      <c r="BM373" s="177" t="s">
        <v>1213</v>
      </c>
    </row>
    <row r="374" s="2" customFormat="1">
      <c r="A374" s="39"/>
      <c r="B374" s="40"/>
      <c r="C374" s="39"/>
      <c r="D374" s="179" t="s">
        <v>138</v>
      </c>
      <c r="E374" s="39"/>
      <c r="F374" s="180" t="s">
        <v>587</v>
      </c>
      <c r="G374" s="39"/>
      <c r="H374" s="39"/>
      <c r="I374" s="181"/>
      <c r="J374" s="39"/>
      <c r="K374" s="39"/>
      <c r="L374" s="40"/>
      <c r="M374" s="182"/>
      <c r="N374" s="183"/>
      <c r="O374" s="73"/>
      <c r="P374" s="73"/>
      <c r="Q374" s="73"/>
      <c r="R374" s="73"/>
      <c r="S374" s="73"/>
      <c r="T374" s="74"/>
      <c r="U374" s="39"/>
      <c r="V374" s="39"/>
      <c r="W374" s="39"/>
      <c r="X374" s="39"/>
      <c r="Y374" s="39"/>
      <c r="Z374" s="39"/>
      <c r="AA374" s="39"/>
      <c r="AB374" s="39"/>
      <c r="AC374" s="39"/>
      <c r="AD374" s="39"/>
      <c r="AE374" s="39"/>
      <c r="AT374" s="20" t="s">
        <v>138</v>
      </c>
      <c r="AU374" s="20" t="s">
        <v>79</v>
      </c>
    </row>
    <row r="375" s="12" customFormat="1" ht="22.8" customHeight="1">
      <c r="A375" s="12"/>
      <c r="B375" s="152"/>
      <c r="C375" s="12"/>
      <c r="D375" s="153" t="s">
        <v>70</v>
      </c>
      <c r="E375" s="163" t="s">
        <v>588</v>
      </c>
      <c r="F375" s="163" t="s">
        <v>589</v>
      </c>
      <c r="G375" s="12"/>
      <c r="H375" s="12"/>
      <c r="I375" s="155"/>
      <c r="J375" s="164">
        <f>BK375</f>
        <v>0</v>
      </c>
      <c r="K375" s="12"/>
      <c r="L375" s="152"/>
      <c r="M375" s="157"/>
      <c r="N375" s="158"/>
      <c r="O375" s="158"/>
      <c r="P375" s="159">
        <f>SUM(P376:P381)</f>
        <v>0</v>
      </c>
      <c r="Q375" s="158"/>
      <c r="R375" s="159">
        <f>SUM(R376:R381)</f>
        <v>0</v>
      </c>
      <c r="S375" s="158"/>
      <c r="T375" s="160">
        <f>SUM(T376:T381)</f>
        <v>0</v>
      </c>
      <c r="U375" s="12"/>
      <c r="V375" s="12"/>
      <c r="W375" s="12"/>
      <c r="X375" s="12"/>
      <c r="Y375" s="12"/>
      <c r="Z375" s="12"/>
      <c r="AA375" s="12"/>
      <c r="AB375" s="12"/>
      <c r="AC375" s="12"/>
      <c r="AD375" s="12"/>
      <c r="AE375" s="12"/>
      <c r="AR375" s="153" t="s">
        <v>79</v>
      </c>
      <c r="AT375" s="161" t="s">
        <v>70</v>
      </c>
      <c r="AU375" s="161" t="s">
        <v>15</v>
      </c>
      <c r="AY375" s="153" t="s">
        <v>129</v>
      </c>
      <c r="BK375" s="162">
        <f>SUM(BK376:BK381)</f>
        <v>0</v>
      </c>
    </row>
    <row r="376" s="2" customFormat="1" ht="37.8" customHeight="1">
      <c r="A376" s="39"/>
      <c r="B376" s="165"/>
      <c r="C376" s="166" t="s">
        <v>485</v>
      </c>
      <c r="D376" s="166" t="s">
        <v>132</v>
      </c>
      <c r="E376" s="167" t="s">
        <v>591</v>
      </c>
      <c r="F376" s="168" t="s">
        <v>592</v>
      </c>
      <c r="G376" s="169" t="s">
        <v>505</v>
      </c>
      <c r="H376" s="170">
        <v>126</v>
      </c>
      <c r="I376" s="171"/>
      <c r="J376" s="172">
        <f>ROUND(I376*H376,2)</f>
        <v>0</v>
      </c>
      <c r="K376" s="168" t="s">
        <v>3</v>
      </c>
      <c r="L376" s="40"/>
      <c r="M376" s="173" t="s">
        <v>3</v>
      </c>
      <c r="N376" s="174" t="s">
        <v>43</v>
      </c>
      <c r="O376" s="73"/>
      <c r="P376" s="175">
        <f>O376*H376</f>
        <v>0</v>
      </c>
      <c r="Q376" s="175">
        <v>0</v>
      </c>
      <c r="R376" s="175">
        <f>Q376*H376</f>
        <v>0</v>
      </c>
      <c r="S376" s="175">
        <v>0</v>
      </c>
      <c r="T376" s="176">
        <f>S376*H376</f>
        <v>0</v>
      </c>
      <c r="U376" s="39"/>
      <c r="V376" s="39"/>
      <c r="W376" s="39"/>
      <c r="X376" s="39"/>
      <c r="Y376" s="39"/>
      <c r="Z376" s="39"/>
      <c r="AA376" s="39"/>
      <c r="AB376" s="39"/>
      <c r="AC376" s="39"/>
      <c r="AD376" s="39"/>
      <c r="AE376" s="39"/>
      <c r="AR376" s="177" t="s">
        <v>219</v>
      </c>
      <c r="AT376" s="177" t="s">
        <v>132</v>
      </c>
      <c r="AU376" s="177" t="s">
        <v>79</v>
      </c>
      <c r="AY376" s="20" t="s">
        <v>129</v>
      </c>
      <c r="BE376" s="178">
        <f>IF(N376="základní",J376,0)</f>
        <v>0</v>
      </c>
      <c r="BF376" s="178">
        <f>IF(N376="snížená",J376,0)</f>
        <v>0</v>
      </c>
      <c r="BG376" s="178">
        <f>IF(N376="zákl. přenesená",J376,0)</f>
        <v>0</v>
      </c>
      <c r="BH376" s="178">
        <f>IF(N376="sníž. přenesená",J376,0)</f>
        <v>0</v>
      </c>
      <c r="BI376" s="178">
        <f>IF(N376="nulová",J376,0)</f>
        <v>0</v>
      </c>
      <c r="BJ376" s="20" t="s">
        <v>79</v>
      </c>
      <c r="BK376" s="178">
        <f>ROUND(I376*H376,2)</f>
        <v>0</v>
      </c>
      <c r="BL376" s="20" t="s">
        <v>219</v>
      </c>
      <c r="BM376" s="177" t="s">
        <v>1214</v>
      </c>
    </row>
    <row r="377" s="2" customFormat="1" ht="37.8" customHeight="1">
      <c r="A377" s="39"/>
      <c r="B377" s="165"/>
      <c r="C377" s="166" t="s">
        <v>489</v>
      </c>
      <c r="D377" s="166" t="s">
        <v>132</v>
      </c>
      <c r="E377" s="167" t="s">
        <v>611</v>
      </c>
      <c r="F377" s="168" t="s">
        <v>612</v>
      </c>
      <c r="G377" s="169" t="s">
        <v>505</v>
      </c>
      <c r="H377" s="170">
        <v>87</v>
      </c>
      <c r="I377" s="171"/>
      <c r="J377" s="172">
        <f>ROUND(I377*H377,2)</f>
        <v>0</v>
      </c>
      <c r="K377" s="168" t="s">
        <v>3</v>
      </c>
      <c r="L377" s="40"/>
      <c r="M377" s="173" t="s">
        <v>3</v>
      </c>
      <c r="N377" s="174" t="s">
        <v>43</v>
      </c>
      <c r="O377" s="73"/>
      <c r="P377" s="175">
        <f>O377*H377</f>
        <v>0</v>
      </c>
      <c r="Q377" s="175">
        <v>0</v>
      </c>
      <c r="R377" s="175">
        <f>Q377*H377</f>
        <v>0</v>
      </c>
      <c r="S377" s="175">
        <v>0</v>
      </c>
      <c r="T377" s="176">
        <f>S377*H377</f>
        <v>0</v>
      </c>
      <c r="U377" s="39"/>
      <c r="V377" s="39"/>
      <c r="W377" s="39"/>
      <c r="X377" s="39"/>
      <c r="Y377" s="39"/>
      <c r="Z377" s="39"/>
      <c r="AA377" s="39"/>
      <c r="AB377" s="39"/>
      <c r="AC377" s="39"/>
      <c r="AD377" s="39"/>
      <c r="AE377" s="39"/>
      <c r="AR377" s="177" t="s">
        <v>219</v>
      </c>
      <c r="AT377" s="177" t="s">
        <v>132</v>
      </c>
      <c r="AU377" s="177" t="s">
        <v>79</v>
      </c>
      <c r="AY377" s="20" t="s">
        <v>129</v>
      </c>
      <c r="BE377" s="178">
        <f>IF(N377="základní",J377,0)</f>
        <v>0</v>
      </c>
      <c r="BF377" s="178">
        <f>IF(N377="snížená",J377,0)</f>
        <v>0</v>
      </c>
      <c r="BG377" s="178">
        <f>IF(N377="zákl. přenesená",J377,0)</f>
        <v>0</v>
      </c>
      <c r="BH377" s="178">
        <f>IF(N377="sníž. přenesená",J377,0)</f>
        <v>0</v>
      </c>
      <c r="BI377" s="178">
        <f>IF(N377="nulová",J377,0)</f>
        <v>0</v>
      </c>
      <c r="BJ377" s="20" t="s">
        <v>79</v>
      </c>
      <c r="BK377" s="178">
        <f>ROUND(I377*H377,2)</f>
        <v>0</v>
      </c>
      <c r="BL377" s="20" t="s">
        <v>219</v>
      </c>
      <c r="BM377" s="177" t="s">
        <v>1215</v>
      </c>
    </row>
    <row r="378" s="2" customFormat="1" ht="37.8" customHeight="1">
      <c r="A378" s="39"/>
      <c r="B378" s="165"/>
      <c r="C378" s="166" t="s">
        <v>494</v>
      </c>
      <c r="D378" s="166" t="s">
        <v>132</v>
      </c>
      <c r="E378" s="167" t="s">
        <v>615</v>
      </c>
      <c r="F378" s="168" t="s">
        <v>616</v>
      </c>
      <c r="G378" s="169" t="s">
        <v>505</v>
      </c>
      <c r="H378" s="170">
        <v>126</v>
      </c>
      <c r="I378" s="171"/>
      <c r="J378" s="172">
        <f>ROUND(I378*H378,2)</f>
        <v>0</v>
      </c>
      <c r="K378" s="168" t="s">
        <v>3</v>
      </c>
      <c r="L378" s="40"/>
      <c r="M378" s="173" t="s">
        <v>3</v>
      </c>
      <c r="N378" s="174" t="s">
        <v>43</v>
      </c>
      <c r="O378" s="73"/>
      <c r="P378" s="175">
        <f>O378*H378</f>
        <v>0</v>
      </c>
      <c r="Q378" s="175">
        <v>0</v>
      </c>
      <c r="R378" s="175">
        <f>Q378*H378</f>
        <v>0</v>
      </c>
      <c r="S378" s="175">
        <v>0</v>
      </c>
      <c r="T378" s="176">
        <f>S378*H378</f>
        <v>0</v>
      </c>
      <c r="U378" s="39"/>
      <c r="V378" s="39"/>
      <c r="W378" s="39"/>
      <c r="X378" s="39"/>
      <c r="Y378" s="39"/>
      <c r="Z378" s="39"/>
      <c r="AA378" s="39"/>
      <c r="AB378" s="39"/>
      <c r="AC378" s="39"/>
      <c r="AD378" s="39"/>
      <c r="AE378" s="39"/>
      <c r="AR378" s="177" t="s">
        <v>219</v>
      </c>
      <c r="AT378" s="177" t="s">
        <v>132</v>
      </c>
      <c r="AU378" s="177" t="s">
        <v>79</v>
      </c>
      <c r="AY378" s="20" t="s">
        <v>129</v>
      </c>
      <c r="BE378" s="178">
        <f>IF(N378="základní",J378,0)</f>
        <v>0</v>
      </c>
      <c r="BF378" s="178">
        <f>IF(N378="snížená",J378,0)</f>
        <v>0</v>
      </c>
      <c r="BG378" s="178">
        <f>IF(N378="zákl. přenesená",J378,0)</f>
        <v>0</v>
      </c>
      <c r="BH378" s="178">
        <f>IF(N378="sníž. přenesená",J378,0)</f>
        <v>0</v>
      </c>
      <c r="BI378" s="178">
        <f>IF(N378="nulová",J378,0)</f>
        <v>0</v>
      </c>
      <c r="BJ378" s="20" t="s">
        <v>79</v>
      </c>
      <c r="BK378" s="178">
        <f>ROUND(I378*H378,2)</f>
        <v>0</v>
      </c>
      <c r="BL378" s="20" t="s">
        <v>219</v>
      </c>
      <c r="BM378" s="177" t="s">
        <v>1216</v>
      </c>
    </row>
    <row r="379" s="2" customFormat="1" ht="37.8" customHeight="1">
      <c r="A379" s="39"/>
      <c r="B379" s="165"/>
      <c r="C379" s="166" t="s">
        <v>502</v>
      </c>
      <c r="D379" s="166" t="s">
        <v>132</v>
      </c>
      <c r="E379" s="167" t="s">
        <v>619</v>
      </c>
      <c r="F379" s="168" t="s">
        <v>620</v>
      </c>
      <c r="G379" s="169" t="s">
        <v>505</v>
      </c>
      <c r="H379" s="170">
        <v>104</v>
      </c>
      <c r="I379" s="171"/>
      <c r="J379" s="172">
        <f>ROUND(I379*H379,2)</f>
        <v>0</v>
      </c>
      <c r="K379" s="168" t="s">
        <v>3</v>
      </c>
      <c r="L379" s="40"/>
      <c r="M379" s="173" t="s">
        <v>3</v>
      </c>
      <c r="N379" s="174" t="s">
        <v>43</v>
      </c>
      <c r="O379" s="73"/>
      <c r="P379" s="175">
        <f>O379*H379</f>
        <v>0</v>
      </c>
      <c r="Q379" s="175">
        <v>0</v>
      </c>
      <c r="R379" s="175">
        <f>Q379*H379</f>
        <v>0</v>
      </c>
      <c r="S379" s="175">
        <v>0</v>
      </c>
      <c r="T379" s="176">
        <f>S379*H379</f>
        <v>0</v>
      </c>
      <c r="U379" s="39"/>
      <c r="V379" s="39"/>
      <c r="W379" s="39"/>
      <c r="X379" s="39"/>
      <c r="Y379" s="39"/>
      <c r="Z379" s="39"/>
      <c r="AA379" s="39"/>
      <c r="AB379" s="39"/>
      <c r="AC379" s="39"/>
      <c r="AD379" s="39"/>
      <c r="AE379" s="39"/>
      <c r="AR379" s="177" t="s">
        <v>219</v>
      </c>
      <c r="AT379" s="177" t="s">
        <v>132</v>
      </c>
      <c r="AU379" s="177" t="s">
        <v>79</v>
      </c>
      <c r="AY379" s="20" t="s">
        <v>129</v>
      </c>
      <c r="BE379" s="178">
        <f>IF(N379="základní",J379,0)</f>
        <v>0</v>
      </c>
      <c r="BF379" s="178">
        <f>IF(N379="snížená",J379,0)</f>
        <v>0</v>
      </c>
      <c r="BG379" s="178">
        <f>IF(N379="zákl. přenesená",J379,0)</f>
        <v>0</v>
      </c>
      <c r="BH379" s="178">
        <f>IF(N379="sníž. přenesená",J379,0)</f>
        <v>0</v>
      </c>
      <c r="BI379" s="178">
        <f>IF(N379="nulová",J379,0)</f>
        <v>0</v>
      </c>
      <c r="BJ379" s="20" t="s">
        <v>79</v>
      </c>
      <c r="BK379" s="178">
        <f>ROUND(I379*H379,2)</f>
        <v>0</v>
      </c>
      <c r="BL379" s="20" t="s">
        <v>219</v>
      </c>
      <c r="BM379" s="177" t="s">
        <v>1217</v>
      </c>
    </row>
    <row r="380" s="2" customFormat="1" ht="55.5" customHeight="1">
      <c r="A380" s="39"/>
      <c r="B380" s="165"/>
      <c r="C380" s="166" t="s">
        <v>509</v>
      </c>
      <c r="D380" s="166" t="s">
        <v>132</v>
      </c>
      <c r="E380" s="167" t="s">
        <v>631</v>
      </c>
      <c r="F380" s="168" t="s">
        <v>632</v>
      </c>
      <c r="G380" s="169" t="s">
        <v>633</v>
      </c>
      <c r="H380" s="218"/>
      <c r="I380" s="171"/>
      <c r="J380" s="172">
        <f>ROUND(I380*H380,2)</f>
        <v>0</v>
      </c>
      <c r="K380" s="168" t="s">
        <v>136</v>
      </c>
      <c r="L380" s="40"/>
      <c r="M380" s="173" t="s">
        <v>3</v>
      </c>
      <c r="N380" s="174" t="s">
        <v>43</v>
      </c>
      <c r="O380" s="73"/>
      <c r="P380" s="175">
        <f>O380*H380</f>
        <v>0</v>
      </c>
      <c r="Q380" s="175">
        <v>0</v>
      </c>
      <c r="R380" s="175">
        <f>Q380*H380</f>
        <v>0</v>
      </c>
      <c r="S380" s="175">
        <v>0</v>
      </c>
      <c r="T380" s="176">
        <f>S380*H380</f>
        <v>0</v>
      </c>
      <c r="U380" s="39"/>
      <c r="V380" s="39"/>
      <c r="W380" s="39"/>
      <c r="X380" s="39"/>
      <c r="Y380" s="39"/>
      <c r="Z380" s="39"/>
      <c r="AA380" s="39"/>
      <c r="AB380" s="39"/>
      <c r="AC380" s="39"/>
      <c r="AD380" s="39"/>
      <c r="AE380" s="39"/>
      <c r="AR380" s="177" t="s">
        <v>219</v>
      </c>
      <c r="AT380" s="177" t="s">
        <v>132</v>
      </c>
      <c r="AU380" s="177" t="s">
        <v>79</v>
      </c>
      <c r="AY380" s="20" t="s">
        <v>129</v>
      </c>
      <c r="BE380" s="178">
        <f>IF(N380="základní",J380,0)</f>
        <v>0</v>
      </c>
      <c r="BF380" s="178">
        <f>IF(N380="snížená",J380,0)</f>
        <v>0</v>
      </c>
      <c r="BG380" s="178">
        <f>IF(N380="zákl. přenesená",J380,0)</f>
        <v>0</v>
      </c>
      <c r="BH380" s="178">
        <f>IF(N380="sníž. přenesená",J380,0)</f>
        <v>0</v>
      </c>
      <c r="BI380" s="178">
        <f>IF(N380="nulová",J380,0)</f>
        <v>0</v>
      </c>
      <c r="BJ380" s="20" t="s">
        <v>79</v>
      </c>
      <c r="BK380" s="178">
        <f>ROUND(I380*H380,2)</f>
        <v>0</v>
      </c>
      <c r="BL380" s="20" t="s">
        <v>219</v>
      </c>
      <c r="BM380" s="177" t="s">
        <v>1218</v>
      </c>
    </row>
    <row r="381" s="2" customFormat="1">
      <c r="A381" s="39"/>
      <c r="B381" s="40"/>
      <c r="C381" s="39"/>
      <c r="D381" s="179" t="s">
        <v>138</v>
      </c>
      <c r="E381" s="39"/>
      <c r="F381" s="180" t="s">
        <v>635</v>
      </c>
      <c r="G381" s="39"/>
      <c r="H381" s="39"/>
      <c r="I381" s="181"/>
      <c r="J381" s="39"/>
      <c r="K381" s="39"/>
      <c r="L381" s="40"/>
      <c r="M381" s="182"/>
      <c r="N381" s="183"/>
      <c r="O381" s="73"/>
      <c r="P381" s="73"/>
      <c r="Q381" s="73"/>
      <c r="R381" s="73"/>
      <c r="S381" s="73"/>
      <c r="T381" s="74"/>
      <c r="U381" s="39"/>
      <c r="V381" s="39"/>
      <c r="W381" s="39"/>
      <c r="X381" s="39"/>
      <c r="Y381" s="39"/>
      <c r="Z381" s="39"/>
      <c r="AA381" s="39"/>
      <c r="AB381" s="39"/>
      <c r="AC381" s="39"/>
      <c r="AD381" s="39"/>
      <c r="AE381" s="39"/>
      <c r="AT381" s="20" t="s">
        <v>138</v>
      </c>
      <c r="AU381" s="20" t="s">
        <v>79</v>
      </c>
    </row>
    <row r="382" s="12" customFormat="1" ht="22.8" customHeight="1">
      <c r="A382" s="12"/>
      <c r="B382" s="152"/>
      <c r="C382" s="12"/>
      <c r="D382" s="153" t="s">
        <v>70</v>
      </c>
      <c r="E382" s="163" t="s">
        <v>636</v>
      </c>
      <c r="F382" s="163" t="s">
        <v>637</v>
      </c>
      <c r="G382" s="12"/>
      <c r="H382" s="12"/>
      <c r="I382" s="155"/>
      <c r="J382" s="164">
        <f>BK382</f>
        <v>0</v>
      </c>
      <c r="K382" s="12"/>
      <c r="L382" s="152"/>
      <c r="M382" s="157"/>
      <c r="N382" s="158"/>
      <c r="O382" s="158"/>
      <c r="P382" s="159">
        <f>SUM(P383:P385)</f>
        <v>0</v>
      </c>
      <c r="Q382" s="158"/>
      <c r="R382" s="159">
        <f>SUM(R383:R385)</f>
        <v>0</v>
      </c>
      <c r="S382" s="158"/>
      <c r="T382" s="160">
        <f>SUM(T383:T385)</f>
        <v>0</v>
      </c>
      <c r="U382" s="12"/>
      <c r="V382" s="12"/>
      <c r="W382" s="12"/>
      <c r="X382" s="12"/>
      <c r="Y382" s="12"/>
      <c r="Z382" s="12"/>
      <c r="AA382" s="12"/>
      <c r="AB382" s="12"/>
      <c r="AC382" s="12"/>
      <c r="AD382" s="12"/>
      <c r="AE382" s="12"/>
      <c r="AR382" s="153" t="s">
        <v>79</v>
      </c>
      <c r="AT382" s="161" t="s">
        <v>70</v>
      </c>
      <c r="AU382" s="161" t="s">
        <v>15</v>
      </c>
      <c r="AY382" s="153" t="s">
        <v>129</v>
      </c>
      <c r="BK382" s="162">
        <f>SUM(BK383:BK385)</f>
        <v>0</v>
      </c>
    </row>
    <row r="383" s="2" customFormat="1" ht="16.5" customHeight="1">
      <c r="A383" s="39"/>
      <c r="B383" s="165"/>
      <c r="C383" s="166" t="s">
        <v>513</v>
      </c>
      <c r="D383" s="166" t="s">
        <v>132</v>
      </c>
      <c r="E383" s="167" t="s">
        <v>638</v>
      </c>
      <c r="F383" s="168" t="s">
        <v>639</v>
      </c>
      <c r="G383" s="169" t="s">
        <v>523</v>
      </c>
      <c r="H383" s="170">
        <v>1</v>
      </c>
      <c r="I383" s="171"/>
      <c r="J383" s="172">
        <f>ROUND(I383*H383,2)</f>
        <v>0</v>
      </c>
      <c r="K383" s="168" t="s">
        <v>3</v>
      </c>
      <c r="L383" s="40"/>
      <c r="M383" s="173" t="s">
        <v>3</v>
      </c>
      <c r="N383" s="174" t="s">
        <v>43</v>
      </c>
      <c r="O383" s="73"/>
      <c r="P383" s="175">
        <f>O383*H383</f>
        <v>0</v>
      </c>
      <c r="Q383" s="175">
        <v>0</v>
      </c>
      <c r="R383" s="175">
        <f>Q383*H383</f>
        <v>0</v>
      </c>
      <c r="S383" s="175">
        <v>0</v>
      </c>
      <c r="T383" s="176">
        <f>S383*H383</f>
        <v>0</v>
      </c>
      <c r="U383" s="39"/>
      <c r="V383" s="39"/>
      <c r="W383" s="39"/>
      <c r="X383" s="39"/>
      <c r="Y383" s="39"/>
      <c r="Z383" s="39"/>
      <c r="AA383" s="39"/>
      <c r="AB383" s="39"/>
      <c r="AC383" s="39"/>
      <c r="AD383" s="39"/>
      <c r="AE383" s="39"/>
      <c r="AR383" s="177" t="s">
        <v>219</v>
      </c>
      <c r="AT383" s="177" t="s">
        <v>132</v>
      </c>
      <c r="AU383" s="177" t="s">
        <v>79</v>
      </c>
      <c r="AY383" s="20" t="s">
        <v>129</v>
      </c>
      <c r="BE383" s="178">
        <f>IF(N383="základní",J383,0)</f>
        <v>0</v>
      </c>
      <c r="BF383" s="178">
        <f>IF(N383="snížená",J383,0)</f>
        <v>0</v>
      </c>
      <c r="BG383" s="178">
        <f>IF(N383="zákl. přenesená",J383,0)</f>
        <v>0</v>
      </c>
      <c r="BH383" s="178">
        <f>IF(N383="sníž. přenesená",J383,0)</f>
        <v>0</v>
      </c>
      <c r="BI383" s="178">
        <f>IF(N383="nulová",J383,0)</f>
        <v>0</v>
      </c>
      <c r="BJ383" s="20" t="s">
        <v>79</v>
      </c>
      <c r="BK383" s="178">
        <f>ROUND(I383*H383,2)</f>
        <v>0</v>
      </c>
      <c r="BL383" s="20" t="s">
        <v>219</v>
      </c>
      <c r="BM383" s="177" t="s">
        <v>1219</v>
      </c>
    </row>
    <row r="384" s="2" customFormat="1" ht="55.5" customHeight="1">
      <c r="A384" s="39"/>
      <c r="B384" s="165"/>
      <c r="C384" s="166" t="s">
        <v>520</v>
      </c>
      <c r="D384" s="166" t="s">
        <v>132</v>
      </c>
      <c r="E384" s="167" t="s">
        <v>641</v>
      </c>
      <c r="F384" s="168" t="s">
        <v>642</v>
      </c>
      <c r="G384" s="169" t="s">
        <v>633</v>
      </c>
      <c r="H384" s="218"/>
      <c r="I384" s="171"/>
      <c r="J384" s="172">
        <f>ROUND(I384*H384,2)</f>
        <v>0</v>
      </c>
      <c r="K384" s="168" t="s">
        <v>136</v>
      </c>
      <c r="L384" s="40"/>
      <c r="M384" s="173" t="s">
        <v>3</v>
      </c>
      <c r="N384" s="174" t="s">
        <v>43</v>
      </c>
      <c r="O384" s="73"/>
      <c r="P384" s="175">
        <f>O384*H384</f>
        <v>0</v>
      </c>
      <c r="Q384" s="175">
        <v>0</v>
      </c>
      <c r="R384" s="175">
        <f>Q384*H384</f>
        <v>0</v>
      </c>
      <c r="S384" s="175">
        <v>0</v>
      </c>
      <c r="T384" s="176">
        <f>S384*H384</f>
        <v>0</v>
      </c>
      <c r="U384" s="39"/>
      <c r="V384" s="39"/>
      <c r="W384" s="39"/>
      <c r="X384" s="39"/>
      <c r="Y384" s="39"/>
      <c r="Z384" s="39"/>
      <c r="AA384" s="39"/>
      <c r="AB384" s="39"/>
      <c r="AC384" s="39"/>
      <c r="AD384" s="39"/>
      <c r="AE384" s="39"/>
      <c r="AR384" s="177" t="s">
        <v>219</v>
      </c>
      <c r="AT384" s="177" t="s">
        <v>132</v>
      </c>
      <c r="AU384" s="177" t="s">
        <v>79</v>
      </c>
      <c r="AY384" s="20" t="s">
        <v>129</v>
      </c>
      <c r="BE384" s="178">
        <f>IF(N384="základní",J384,0)</f>
        <v>0</v>
      </c>
      <c r="BF384" s="178">
        <f>IF(N384="snížená",J384,0)</f>
        <v>0</v>
      </c>
      <c r="BG384" s="178">
        <f>IF(N384="zákl. přenesená",J384,0)</f>
        <v>0</v>
      </c>
      <c r="BH384" s="178">
        <f>IF(N384="sníž. přenesená",J384,0)</f>
        <v>0</v>
      </c>
      <c r="BI384" s="178">
        <f>IF(N384="nulová",J384,0)</f>
        <v>0</v>
      </c>
      <c r="BJ384" s="20" t="s">
        <v>79</v>
      </c>
      <c r="BK384" s="178">
        <f>ROUND(I384*H384,2)</f>
        <v>0</v>
      </c>
      <c r="BL384" s="20" t="s">
        <v>219</v>
      </c>
      <c r="BM384" s="177" t="s">
        <v>1220</v>
      </c>
    </row>
    <row r="385" s="2" customFormat="1">
      <c r="A385" s="39"/>
      <c r="B385" s="40"/>
      <c r="C385" s="39"/>
      <c r="D385" s="179" t="s">
        <v>138</v>
      </c>
      <c r="E385" s="39"/>
      <c r="F385" s="180" t="s">
        <v>644</v>
      </c>
      <c r="G385" s="39"/>
      <c r="H385" s="39"/>
      <c r="I385" s="181"/>
      <c r="J385" s="39"/>
      <c r="K385" s="39"/>
      <c r="L385" s="40"/>
      <c r="M385" s="182"/>
      <c r="N385" s="183"/>
      <c r="O385" s="73"/>
      <c r="P385" s="73"/>
      <c r="Q385" s="73"/>
      <c r="R385" s="73"/>
      <c r="S385" s="73"/>
      <c r="T385" s="74"/>
      <c r="U385" s="39"/>
      <c r="V385" s="39"/>
      <c r="W385" s="39"/>
      <c r="X385" s="39"/>
      <c r="Y385" s="39"/>
      <c r="Z385" s="39"/>
      <c r="AA385" s="39"/>
      <c r="AB385" s="39"/>
      <c r="AC385" s="39"/>
      <c r="AD385" s="39"/>
      <c r="AE385" s="39"/>
      <c r="AT385" s="20" t="s">
        <v>138</v>
      </c>
      <c r="AU385" s="20" t="s">
        <v>79</v>
      </c>
    </row>
    <row r="386" s="12" customFormat="1" ht="25.92" customHeight="1">
      <c r="A386" s="12"/>
      <c r="B386" s="152"/>
      <c r="C386" s="12"/>
      <c r="D386" s="153" t="s">
        <v>70</v>
      </c>
      <c r="E386" s="154" t="s">
        <v>645</v>
      </c>
      <c r="F386" s="154" t="s">
        <v>646</v>
      </c>
      <c r="G386" s="12"/>
      <c r="H386" s="12"/>
      <c r="I386" s="155"/>
      <c r="J386" s="156">
        <f>BK386</f>
        <v>0</v>
      </c>
      <c r="K386" s="12"/>
      <c r="L386" s="152"/>
      <c r="M386" s="157"/>
      <c r="N386" s="158"/>
      <c r="O386" s="158"/>
      <c r="P386" s="159">
        <f>SUM(P387:P397)</f>
        <v>0</v>
      </c>
      <c r="Q386" s="158"/>
      <c r="R386" s="159">
        <f>SUM(R387:R397)</f>
        <v>0</v>
      </c>
      <c r="S386" s="158"/>
      <c r="T386" s="160">
        <f>SUM(T387:T397)</f>
        <v>0</v>
      </c>
      <c r="U386" s="12"/>
      <c r="V386" s="12"/>
      <c r="W386" s="12"/>
      <c r="X386" s="12"/>
      <c r="Y386" s="12"/>
      <c r="Z386" s="12"/>
      <c r="AA386" s="12"/>
      <c r="AB386" s="12"/>
      <c r="AC386" s="12"/>
      <c r="AD386" s="12"/>
      <c r="AE386" s="12"/>
      <c r="AR386" s="153" t="s">
        <v>88</v>
      </c>
      <c r="AT386" s="161" t="s">
        <v>70</v>
      </c>
      <c r="AU386" s="161" t="s">
        <v>71</v>
      </c>
      <c r="AY386" s="153" t="s">
        <v>129</v>
      </c>
      <c r="BK386" s="162">
        <f>SUM(BK387:BK397)</f>
        <v>0</v>
      </c>
    </row>
    <row r="387" s="2" customFormat="1" ht="24.15" customHeight="1">
      <c r="A387" s="39"/>
      <c r="B387" s="165"/>
      <c r="C387" s="166" t="s">
        <v>525</v>
      </c>
      <c r="D387" s="166" t="s">
        <v>132</v>
      </c>
      <c r="E387" s="167" t="s">
        <v>647</v>
      </c>
      <c r="F387" s="168" t="s">
        <v>648</v>
      </c>
      <c r="G387" s="169" t="s">
        <v>523</v>
      </c>
      <c r="H387" s="170">
        <v>1</v>
      </c>
      <c r="I387" s="171"/>
      <c r="J387" s="172">
        <f>ROUND(I387*H387,2)</f>
        <v>0</v>
      </c>
      <c r="K387" s="168" t="s">
        <v>3</v>
      </c>
      <c r="L387" s="40"/>
      <c r="M387" s="173" t="s">
        <v>3</v>
      </c>
      <c r="N387" s="174" t="s">
        <v>43</v>
      </c>
      <c r="O387" s="73"/>
      <c r="P387" s="175">
        <f>O387*H387</f>
        <v>0</v>
      </c>
      <c r="Q387" s="175">
        <v>0</v>
      </c>
      <c r="R387" s="175">
        <f>Q387*H387</f>
        <v>0</v>
      </c>
      <c r="S387" s="175">
        <v>0</v>
      </c>
      <c r="T387" s="176">
        <f>S387*H387</f>
        <v>0</v>
      </c>
      <c r="U387" s="39"/>
      <c r="V387" s="39"/>
      <c r="W387" s="39"/>
      <c r="X387" s="39"/>
      <c r="Y387" s="39"/>
      <c r="Z387" s="39"/>
      <c r="AA387" s="39"/>
      <c r="AB387" s="39"/>
      <c r="AC387" s="39"/>
      <c r="AD387" s="39"/>
      <c r="AE387" s="39"/>
      <c r="AR387" s="177" t="s">
        <v>85</v>
      </c>
      <c r="AT387" s="177" t="s">
        <v>132</v>
      </c>
      <c r="AU387" s="177" t="s">
        <v>15</v>
      </c>
      <c r="AY387" s="20" t="s">
        <v>129</v>
      </c>
      <c r="BE387" s="178">
        <f>IF(N387="základní",J387,0)</f>
        <v>0</v>
      </c>
      <c r="BF387" s="178">
        <f>IF(N387="snížená",J387,0)</f>
        <v>0</v>
      </c>
      <c r="BG387" s="178">
        <f>IF(N387="zákl. přenesená",J387,0)</f>
        <v>0</v>
      </c>
      <c r="BH387" s="178">
        <f>IF(N387="sníž. přenesená",J387,0)</f>
        <v>0</v>
      </c>
      <c r="BI387" s="178">
        <f>IF(N387="nulová",J387,0)</f>
        <v>0</v>
      </c>
      <c r="BJ387" s="20" t="s">
        <v>79</v>
      </c>
      <c r="BK387" s="178">
        <f>ROUND(I387*H387,2)</f>
        <v>0</v>
      </c>
      <c r="BL387" s="20" t="s">
        <v>85</v>
      </c>
      <c r="BM387" s="177" t="s">
        <v>1221</v>
      </c>
    </row>
    <row r="388" s="2" customFormat="1" ht="16.5" customHeight="1">
      <c r="A388" s="39"/>
      <c r="B388" s="165"/>
      <c r="C388" s="166" t="s">
        <v>529</v>
      </c>
      <c r="D388" s="166" t="s">
        <v>132</v>
      </c>
      <c r="E388" s="167" t="s">
        <v>651</v>
      </c>
      <c r="F388" s="168" t="s">
        <v>652</v>
      </c>
      <c r="G388" s="169" t="s">
        <v>523</v>
      </c>
      <c r="H388" s="170">
        <v>1</v>
      </c>
      <c r="I388" s="171"/>
      <c r="J388" s="172">
        <f>ROUND(I388*H388,2)</f>
        <v>0</v>
      </c>
      <c r="K388" s="168" t="s">
        <v>3</v>
      </c>
      <c r="L388" s="40"/>
      <c r="M388" s="173" t="s">
        <v>3</v>
      </c>
      <c r="N388" s="174" t="s">
        <v>43</v>
      </c>
      <c r="O388" s="73"/>
      <c r="P388" s="175">
        <f>O388*H388</f>
        <v>0</v>
      </c>
      <c r="Q388" s="175">
        <v>0</v>
      </c>
      <c r="R388" s="175">
        <f>Q388*H388</f>
        <v>0</v>
      </c>
      <c r="S388" s="175">
        <v>0</v>
      </c>
      <c r="T388" s="176">
        <f>S388*H388</f>
        <v>0</v>
      </c>
      <c r="U388" s="39"/>
      <c r="V388" s="39"/>
      <c r="W388" s="39"/>
      <c r="X388" s="39"/>
      <c r="Y388" s="39"/>
      <c r="Z388" s="39"/>
      <c r="AA388" s="39"/>
      <c r="AB388" s="39"/>
      <c r="AC388" s="39"/>
      <c r="AD388" s="39"/>
      <c r="AE388" s="39"/>
      <c r="AR388" s="177" t="s">
        <v>85</v>
      </c>
      <c r="AT388" s="177" t="s">
        <v>132</v>
      </c>
      <c r="AU388" s="177" t="s">
        <v>15</v>
      </c>
      <c r="AY388" s="20" t="s">
        <v>129</v>
      </c>
      <c r="BE388" s="178">
        <f>IF(N388="základní",J388,0)</f>
        <v>0</v>
      </c>
      <c r="BF388" s="178">
        <f>IF(N388="snížená",J388,0)</f>
        <v>0</v>
      </c>
      <c r="BG388" s="178">
        <f>IF(N388="zákl. přenesená",J388,0)</f>
        <v>0</v>
      </c>
      <c r="BH388" s="178">
        <f>IF(N388="sníž. přenesená",J388,0)</f>
        <v>0</v>
      </c>
      <c r="BI388" s="178">
        <f>IF(N388="nulová",J388,0)</f>
        <v>0</v>
      </c>
      <c r="BJ388" s="20" t="s">
        <v>79</v>
      </c>
      <c r="BK388" s="178">
        <f>ROUND(I388*H388,2)</f>
        <v>0</v>
      </c>
      <c r="BL388" s="20" t="s">
        <v>85</v>
      </c>
      <c r="BM388" s="177" t="s">
        <v>1222</v>
      </c>
    </row>
    <row r="389" s="2" customFormat="1" ht="16.5" customHeight="1">
      <c r="A389" s="39"/>
      <c r="B389" s="165"/>
      <c r="C389" s="166" t="s">
        <v>535</v>
      </c>
      <c r="D389" s="166" t="s">
        <v>132</v>
      </c>
      <c r="E389" s="167" t="s">
        <v>655</v>
      </c>
      <c r="F389" s="168" t="s">
        <v>656</v>
      </c>
      <c r="G389" s="169" t="s">
        <v>523</v>
      </c>
      <c r="H389" s="170">
        <v>1</v>
      </c>
      <c r="I389" s="171"/>
      <c r="J389" s="172">
        <f>ROUND(I389*H389,2)</f>
        <v>0</v>
      </c>
      <c r="K389" s="168" t="s">
        <v>3</v>
      </c>
      <c r="L389" s="40"/>
      <c r="M389" s="173" t="s">
        <v>3</v>
      </c>
      <c r="N389" s="174" t="s">
        <v>43</v>
      </c>
      <c r="O389" s="73"/>
      <c r="P389" s="175">
        <f>O389*H389</f>
        <v>0</v>
      </c>
      <c r="Q389" s="175">
        <v>0</v>
      </c>
      <c r="R389" s="175">
        <f>Q389*H389</f>
        <v>0</v>
      </c>
      <c r="S389" s="175">
        <v>0</v>
      </c>
      <c r="T389" s="176">
        <f>S389*H389</f>
        <v>0</v>
      </c>
      <c r="U389" s="39"/>
      <c r="V389" s="39"/>
      <c r="W389" s="39"/>
      <c r="X389" s="39"/>
      <c r="Y389" s="39"/>
      <c r="Z389" s="39"/>
      <c r="AA389" s="39"/>
      <c r="AB389" s="39"/>
      <c r="AC389" s="39"/>
      <c r="AD389" s="39"/>
      <c r="AE389" s="39"/>
      <c r="AR389" s="177" t="s">
        <v>85</v>
      </c>
      <c r="AT389" s="177" t="s">
        <v>132</v>
      </c>
      <c r="AU389" s="177" t="s">
        <v>15</v>
      </c>
      <c r="AY389" s="20" t="s">
        <v>129</v>
      </c>
      <c r="BE389" s="178">
        <f>IF(N389="základní",J389,0)</f>
        <v>0</v>
      </c>
      <c r="BF389" s="178">
        <f>IF(N389="snížená",J389,0)</f>
        <v>0</v>
      </c>
      <c r="BG389" s="178">
        <f>IF(N389="zákl. přenesená",J389,0)</f>
        <v>0</v>
      </c>
      <c r="BH389" s="178">
        <f>IF(N389="sníž. přenesená",J389,0)</f>
        <v>0</v>
      </c>
      <c r="BI389" s="178">
        <f>IF(N389="nulová",J389,0)</f>
        <v>0</v>
      </c>
      <c r="BJ389" s="20" t="s">
        <v>79</v>
      </c>
      <c r="BK389" s="178">
        <f>ROUND(I389*H389,2)</f>
        <v>0</v>
      </c>
      <c r="BL389" s="20" t="s">
        <v>85</v>
      </c>
      <c r="BM389" s="177" t="s">
        <v>1223</v>
      </c>
    </row>
    <row r="390" s="2" customFormat="1" ht="16.5" customHeight="1">
      <c r="A390" s="39"/>
      <c r="B390" s="165"/>
      <c r="C390" s="166" t="s">
        <v>540</v>
      </c>
      <c r="D390" s="166" t="s">
        <v>132</v>
      </c>
      <c r="E390" s="167" t="s">
        <v>659</v>
      </c>
      <c r="F390" s="168" t="s">
        <v>660</v>
      </c>
      <c r="G390" s="169" t="s">
        <v>523</v>
      </c>
      <c r="H390" s="170">
        <v>1</v>
      </c>
      <c r="I390" s="171"/>
      <c r="J390" s="172">
        <f>ROUND(I390*H390,2)</f>
        <v>0</v>
      </c>
      <c r="K390" s="168" t="s">
        <v>3</v>
      </c>
      <c r="L390" s="40"/>
      <c r="M390" s="173" t="s">
        <v>3</v>
      </c>
      <c r="N390" s="174" t="s">
        <v>43</v>
      </c>
      <c r="O390" s="73"/>
      <c r="P390" s="175">
        <f>O390*H390</f>
        <v>0</v>
      </c>
      <c r="Q390" s="175">
        <v>0</v>
      </c>
      <c r="R390" s="175">
        <f>Q390*H390</f>
        <v>0</v>
      </c>
      <c r="S390" s="175">
        <v>0</v>
      </c>
      <c r="T390" s="176">
        <f>S390*H390</f>
        <v>0</v>
      </c>
      <c r="U390" s="39"/>
      <c r="V390" s="39"/>
      <c r="W390" s="39"/>
      <c r="X390" s="39"/>
      <c r="Y390" s="39"/>
      <c r="Z390" s="39"/>
      <c r="AA390" s="39"/>
      <c r="AB390" s="39"/>
      <c r="AC390" s="39"/>
      <c r="AD390" s="39"/>
      <c r="AE390" s="39"/>
      <c r="AR390" s="177" t="s">
        <v>85</v>
      </c>
      <c r="AT390" s="177" t="s">
        <v>132</v>
      </c>
      <c r="AU390" s="177" t="s">
        <v>15</v>
      </c>
      <c r="AY390" s="20" t="s">
        <v>129</v>
      </c>
      <c r="BE390" s="178">
        <f>IF(N390="základní",J390,0)</f>
        <v>0</v>
      </c>
      <c r="BF390" s="178">
        <f>IF(N390="snížená",J390,0)</f>
        <v>0</v>
      </c>
      <c r="BG390" s="178">
        <f>IF(N390="zákl. přenesená",J390,0)</f>
        <v>0</v>
      </c>
      <c r="BH390" s="178">
        <f>IF(N390="sníž. přenesená",J390,0)</f>
        <v>0</v>
      </c>
      <c r="BI390" s="178">
        <f>IF(N390="nulová",J390,0)</f>
        <v>0</v>
      </c>
      <c r="BJ390" s="20" t="s">
        <v>79</v>
      </c>
      <c r="BK390" s="178">
        <f>ROUND(I390*H390,2)</f>
        <v>0</v>
      </c>
      <c r="BL390" s="20" t="s">
        <v>85</v>
      </c>
      <c r="BM390" s="177" t="s">
        <v>1224</v>
      </c>
    </row>
    <row r="391" s="2" customFormat="1" ht="24.15" customHeight="1">
      <c r="A391" s="39"/>
      <c r="B391" s="165"/>
      <c r="C391" s="166" t="s">
        <v>545</v>
      </c>
      <c r="D391" s="166" t="s">
        <v>132</v>
      </c>
      <c r="E391" s="167" t="s">
        <v>663</v>
      </c>
      <c r="F391" s="168" t="s">
        <v>664</v>
      </c>
      <c r="G391" s="169" t="s">
        <v>523</v>
      </c>
      <c r="H391" s="170">
        <v>1</v>
      </c>
      <c r="I391" s="171"/>
      <c r="J391" s="172">
        <f>ROUND(I391*H391,2)</f>
        <v>0</v>
      </c>
      <c r="K391" s="168" t="s">
        <v>3</v>
      </c>
      <c r="L391" s="40"/>
      <c r="M391" s="173" t="s">
        <v>3</v>
      </c>
      <c r="N391" s="174" t="s">
        <v>43</v>
      </c>
      <c r="O391" s="73"/>
      <c r="P391" s="175">
        <f>O391*H391</f>
        <v>0</v>
      </c>
      <c r="Q391" s="175">
        <v>0</v>
      </c>
      <c r="R391" s="175">
        <f>Q391*H391</f>
        <v>0</v>
      </c>
      <c r="S391" s="175">
        <v>0</v>
      </c>
      <c r="T391" s="176">
        <f>S391*H391</f>
        <v>0</v>
      </c>
      <c r="U391" s="39"/>
      <c r="V391" s="39"/>
      <c r="W391" s="39"/>
      <c r="X391" s="39"/>
      <c r="Y391" s="39"/>
      <c r="Z391" s="39"/>
      <c r="AA391" s="39"/>
      <c r="AB391" s="39"/>
      <c r="AC391" s="39"/>
      <c r="AD391" s="39"/>
      <c r="AE391" s="39"/>
      <c r="AR391" s="177" t="s">
        <v>85</v>
      </c>
      <c r="AT391" s="177" t="s">
        <v>132</v>
      </c>
      <c r="AU391" s="177" t="s">
        <v>15</v>
      </c>
      <c r="AY391" s="20" t="s">
        <v>129</v>
      </c>
      <c r="BE391" s="178">
        <f>IF(N391="základní",J391,0)</f>
        <v>0</v>
      </c>
      <c r="BF391" s="178">
        <f>IF(N391="snížená",J391,0)</f>
        <v>0</v>
      </c>
      <c r="BG391" s="178">
        <f>IF(N391="zákl. přenesená",J391,0)</f>
        <v>0</v>
      </c>
      <c r="BH391" s="178">
        <f>IF(N391="sníž. přenesená",J391,0)</f>
        <v>0</v>
      </c>
      <c r="BI391" s="178">
        <f>IF(N391="nulová",J391,0)</f>
        <v>0</v>
      </c>
      <c r="BJ391" s="20" t="s">
        <v>79</v>
      </c>
      <c r="BK391" s="178">
        <f>ROUND(I391*H391,2)</f>
        <v>0</v>
      </c>
      <c r="BL391" s="20" t="s">
        <v>85</v>
      </c>
      <c r="BM391" s="177" t="s">
        <v>1225</v>
      </c>
    </row>
    <row r="392" s="2" customFormat="1" ht="24.15" customHeight="1">
      <c r="A392" s="39"/>
      <c r="B392" s="165"/>
      <c r="C392" s="166" t="s">
        <v>550</v>
      </c>
      <c r="D392" s="166" t="s">
        <v>132</v>
      </c>
      <c r="E392" s="167" t="s">
        <v>667</v>
      </c>
      <c r="F392" s="168" t="s">
        <v>668</v>
      </c>
      <c r="G392" s="169" t="s">
        <v>523</v>
      </c>
      <c r="H392" s="170">
        <v>1</v>
      </c>
      <c r="I392" s="171"/>
      <c r="J392" s="172">
        <f>ROUND(I392*H392,2)</f>
        <v>0</v>
      </c>
      <c r="K392" s="168" t="s">
        <v>3</v>
      </c>
      <c r="L392" s="40"/>
      <c r="M392" s="173" t="s">
        <v>3</v>
      </c>
      <c r="N392" s="174" t="s">
        <v>43</v>
      </c>
      <c r="O392" s="73"/>
      <c r="P392" s="175">
        <f>O392*H392</f>
        <v>0</v>
      </c>
      <c r="Q392" s="175">
        <v>0</v>
      </c>
      <c r="R392" s="175">
        <f>Q392*H392</f>
        <v>0</v>
      </c>
      <c r="S392" s="175">
        <v>0</v>
      </c>
      <c r="T392" s="176">
        <f>S392*H392</f>
        <v>0</v>
      </c>
      <c r="U392" s="39"/>
      <c r="V392" s="39"/>
      <c r="W392" s="39"/>
      <c r="X392" s="39"/>
      <c r="Y392" s="39"/>
      <c r="Z392" s="39"/>
      <c r="AA392" s="39"/>
      <c r="AB392" s="39"/>
      <c r="AC392" s="39"/>
      <c r="AD392" s="39"/>
      <c r="AE392" s="39"/>
      <c r="AR392" s="177" t="s">
        <v>219</v>
      </c>
      <c r="AT392" s="177" t="s">
        <v>132</v>
      </c>
      <c r="AU392" s="177" t="s">
        <v>15</v>
      </c>
      <c r="AY392" s="20" t="s">
        <v>129</v>
      </c>
      <c r="BE392" s="178">
        <f>IF(N392="základní",J392,0)</f>
        <v>0</v>
      </c>
      <c r="BF392" s="178">
        <f>IF(N392="snížená",J392,0)</f>
        <v>0</v>
      </c>
      <c r="BG392" s="178">
        <f>IF(N392="zákl. přenesená",J392,0)</f>
        <v>0</v>
      </c>
      <c r="BH392" s="178">
        <f>IF(N392="sníž. přenesená",J392,0)</f>
        <v>0</v>
      </c>
      <c r="BI392" s="178">
        <f>IF(N392="nulová",J392,0)</f>
        <v>0</v>
      </c>
      <c r="BJ392" s="20" t="s">
        <v>79</v>
      </c>
      <c r="BK392" s="178">
        <f>ROUND(I392*H392,2)</f>
        <v>0</v>
      </c>
      <c r="BL392" s="20" t="s">
        <v>219</v>
      </c>
      <c r="BM392" s="177" t="s">
        <v>1226</v>
      </c>
    </row>
    <row r="393" s="2" customFormat="1" ht="24.15" customHeight="1">
      <c r="A393" s="39"/>
      <c r="B393" s="165"/>
      <c r="C393" s="166" t="s">
        <v>556</v>
      </c>
      <c r="D393" s="166" t="s">
        <v>132</v>
      </c>
      <c r="E393" s="167" t="s">
        <v>671</v>
      </c>
      <c r="F393" s="168" t="s">
        <v>672</v>
      </c>
      <c r="G393" s="169" t="s">
        <v>523</v>
      </c>
      <c r="H393" s="170">
        <v>1</v>
      </c>
      <c r="I393" s="171"/>
      <c r="J393" s="172">
        <f>ROUND(I393*H393,2)</f>
        <v>0</v>
      </c>
      <c r="K393" s="168" t="s">
        <v>3</v>
      </c>
      <c r="L393" s="40"/>
      <c r="M393" s="173" t="s">
        <v>3</v>
      </c>
      <c r="N393" s="174" t="s">
        <v>43</v>
      </c>
      <c r="O393" s="73"/>
      <c r="P393" s="175">
        <f>O393*H393</f>
        <v>0</v>
      </c>
      <c r="Q393" s="175">
        <v>0</v>
      </c>
      <c r="R393" s="175">
        <f>Q393*H393</f>
        <v>0</v>
      </c>
      <c r="S393" s="175">
        <v>0</v>
      </c>
      <c r="T393" s="176">
        <f>S393*H393</f>
        <v>0</v>
      </c>
      <c r="U393" s="39"/>
      <c r="V393" s="39"/>
      <c r="W393" s="39"/>
      <c r="X393" s="39"/>
      <c r="Y393" s="39"/>
      <c r="Z393" s="39"/>
      <c r="AA393" s="39"/>
      <c r="AB393" s="39"/>
      <c r="AC393" s="39"/>
      <c r="AD393" s="39"/>
      <c r="AE393" s="39"/>
      <c r="AR393" s="177" t="s">
        <v>85</v>
      </c>
      <c r="AT393" s="177" t="s">
        <v>132</v>
      </c>
      <c r="AU393" s="177" t="s">
        <v>15</v>
      </c>
      <c r="AY393" s="20" t="s">
        <v>129</v>
      </c>
      <c r="BE393" s="178">
        <f>IF(N393="základní",J393,0)</f>
        <v>0</v>
      </c>
      <c r="BF393" s="178">
        <f>IF(N393="snížená",J393,0)</f>
        <v>0</v>
      </c>
      <c r="BG393" s="178">
        <f>IF(N393="zákl. přenesená",J393,0)</f>
        <v>0</v>
      </c>
      <c r="BH393" s="178">
        <f>IF(N393="sníž. přenesená",J393,0)</f>
        <v>0</v>
      </c>
      <c r="BI393" s="178">
        <f>IF(N393="nulová",J393,0)</f>
        <v>0</v>
      </c>
      <c r="BJ393" s="20" t="s">
        <v>79</v>
      </c>
      <c r="BK393" s="178">
        <f>ROUND(I393*H393,2)</f>
        <v>0</v>
      </c>
      <c r="BL393" s="20" t="s">
        <v>85</v>
      </c>
      <c r="BM393" s="177" t="s">
        <v>1227</v>
      </c>
    </row>
    <row r="394" s="2" customFormat="1" ht="232.2" customHeight="1">
      <c r="A394" s="39"/>
      <c r="B394" s="165"/>
      <c r="C394" s="166" t="s">
        <v>562</v>
      </c>
      <c r="D394" s="166" t="s">
        <v>132</v>
      </c>
      <c r="E394" s="167" t="s">
        <v>675</v>
      </c>
      <c r="F394" s="168" t="s">
        <v>676</v>
      </c>
      <c r="G394" s="169" t="s">
        <v>523</v>
      </c>
      <c r="H394" s="170">
        <v>1</v>
      </c>
      <c r="I394" s="171"/>
      <c r="J394" s="172">
        <f>ROUND(I394*H394,2)</f>
        <v>0</v>
      </c>
      <c r="K394" s="168" t="s">
        <v>3</v>
      </c>
      <c r="L394" s="40"/>
      <c r="M394" s="173" t="s">
        <v>3</v>
      </c>
      <c r="N394" s="174" t="s">
        <v>43</v>
      </c>
      <c r="O394" s="73"/>
      <c r="P394" s="175">
        <f>O394*H394</f>
        <v>0</v>
      </c>
      <c r="Q394" s="175">
        <v>0</v>
      </c>
      <c r="R394" s="175">
        <f>Q394*H394</f>
        <v>0</v>
      </c>
      <c r="S394" s="175">
        <v>0</v>
      </c>
      <c r="T394" s="176">
        <f>S394*H394</f>
        <v>0</v>
      </c>
      <c r="U394" s="39"/>
      <c r="V394" s="39"/>
      <c r="W394" s="39"/>
      <c r="X394" s="39"/>
      <c r="Y394" s="39"/>
      <c r="Z394" s="39"/>
      <c r="AA394" s="39"/>
      <c r="AB394" s="39"/>
      <c r="AC394" s="39"/>
      <c r="AD394" s="39"/>
      <c r="AE394" s="39"/>
      <c r="AR394" s="177" t="s">
        <v>85</v>
      </c>
      <c r="AT394" s="177" t="s">
        <v>132</v>
      </c>
      <c r="AU394" s="177" t="s">
        <v>15</v>
      </c>
      <c r="AY394" s="20" t="s">
        <v>129</v>
      </c>
      <c r="BE394" s="178">
        <f>IF(N394="základní",J394,0)</f>
        <v>0</v>
      </c>
      <c r="BF394" s="178">
        <f>IF(N394="snížená",J394,0)</f>
        <v>0</v>
      </c>
      <c r="BG394" s="178">
        <f>IF(N394="zákl. přenesená",J394,0)</f>
        <v>0</v>
      </c>
      <c r="BH394" s="178">
        <f>IF(N394="sníž. přenesená",J394,0)</f>
        <v>0</v>
      </c>
      <c r="BI394" s="178">
        <f>IF(N394="nulová",J394,0)</f>
        <v>0</v>
      </c>
      <c r="BJ394" s="20" t="s">
        <v>79</v>
      </c>
      <c r="BK394" s="178">
        <f>ROUND(I394*H394,2)</f>
        <v>0</v>
      </c>
      <c r="BL394" s="20" t="s">
        <v>85</v>
      </c>
      <c r="BM394" s="177" t="s">
        <v>1228</v>
      </c>
    </row>
    <row r="395" s="2" customFormat="1" ht="204.9" customHeight="1">
      <c r="A395" s="39"/>
      <c r="B395" s="165"/>
      <c r="C395" s="166" t="s">
        <v>568</v>
      </c>
      <c r="D395" s="166" t="s">
        <v>132</v>
      </c>
      <c r="E395" s="167" t="s">
        <v>679</v>
      </c>
      <c r="F395" s="168" t="s">
        <v>680</v>
      </c>
      <c r="G395" s="169" t="s">
        <v>523</v>
      </c>
      <c r="H395" s="170">
        <v>1</v>
      </c>
      <c r="I395" s="171"/>
      <c r="J395" s="172">
        <f>ROUND(I395*H395,2)</f>
        <v>0</v>
      </c>
      <c r="K395" s="168" t="s">
        <v>3</v>
      </c>
      <c r="L395" s="40"/>
      <c r="M395" s="173" t="s">
        <v>3</v>
      </c>
      <c r="N395" s="174" t="s">
        <v>43</v>
      </c>
      <c r="O395" s="73"/>
      <c r="P395" s="175">
        <f>O395*H395</f>
        <v>0</v>
      </c>
      <c r="Q395" s="175">
        <v>0</v>
      </c>
      <c r="R395" s="175">
        <f>Q395*H395</f>
        <v>0</v>
      </c>
      <c r="S395" s="175">
        <v>0</v>
      </c>
      <c r="T395" s="176">
        <f>S395*H395</f>
        <v>0</v>
      </c>
      <c r="U395" s="39"/>
      <c r="V395" s="39"/>
      <c r="W395" s="39"/>
      <c r="X395" s="39"/>
      <c r="Y395" s="39"/>
      <c r="Z395" s="39"/>
      <c r="AA395" s="39"/>
      <c r="AB395" s="39"/>
      <c r="AC395" s="39"/>
      <c r="AD395" s="39"/>
      <c r="AE395" s="39"/>
      <c r="AR395" s="177" t="s">
        <v>85</v>
      </c>
      <c r="AT395" s="177" t="s">
        <v>132</v>
      </c>
      <c r="AU395" s="177" t="s">
        <v>15</v>
      </c>
      <c r="AY395" s="20" t="s">
        <v>129</v>
      </c>
      <c r="BE395" s="178">
        <f>IF(N395="základní",J395,0)</f>
        <v>0</v>
      </c>
      <c r="BF395" s="178">
        <f>IF(N395="snížená",J395,0)</f>
        <v>0</v>
      </c>
      <c r="BG395" s="178">
        <f>IF(N395="zákl. přenesená",J395,0)</f>
        <v>0</v>
      </c>
      <c r="BH395" s="178">
        <f>IF(N395="sníž. přenesená",J395,0)</f>
        <v>0</v>
      </c>
      <c r="BI395" s="178">
        <f>IF(N395="nulová",J395,0)</f>
        <v>0</v>
      </c>
      <c r="BJ395" s="20" t="s">
        <v>79</v>
      </c>
      <c r="BK395" s="178">
        <f>ROUND(I395*H395,2)</f>
        <v>0</v>
      </c>
      <c r="BL395" s="20" t="s">
        <v>85</v>
      </c>
      <c r="BM395" s="177" t="s">
        <v>1229</v>
      </c>
    </row>
    <row r="396" s="2" customFormat="1" ht="271.5" customHeight="1">
      <c r="A396" s="39"/>
      <c r="B396" s="165"/>
      <c r="C396" s="166" t="s">
        <v>573</v>
      </c>
      <c r="D396" s="166" t="s">
        <v>132</v>
      </c>
      <c r="E396" s="167" t="s">
        <v>683</v>
      </c>
      <c r="F396" s="168" t="s">
        <v>684</v>
      </c>
      <c r="G396" s="169" t="s">
        <v>523</v>
      </c>
      <c r="H396" s="170">
        <v>1</v>
      </c>
      <c r="I396" s="171"/>
      <c r="J396" s="172">
        <f>ROUND(I396*H396,2)</f>
        <v>0</v>
      </c>
      <c r="K396" s="168" t="s">
        <v>3</v>
      </c>
      <c r="L396" s="40"/>
      <c r="M396" s="173" t="s">
        <v>3</v>
      </c>
      <c r="N396" s="174" t="s">
        <v>43</v>
      </c>
      <c r="O396" s="73"/>
      <c r="P396" s="175">
        <f>O396*H396</f>
        <v>0</v>
      </c>
      <c r="Q396" s="175">
        <v>0</v>
      </c>
      <c r="R396" s="175">
        <f>Q396*H396</f>
        <v>0</v>
      </c>
      <c r="S396" s="175">
        <v>0</v>
      </c>
      <c r="T396" s="176">
        <f>S396*H396</f>
        <v>0</v>
      </c>
      <c r="U396" s="39"/>
      <c r="V396" s="39"/>
      <c r="W396" s="39"/>
      <c r="X396" s="39"/>
      <c r="Y396" s="39"/>
      <c r="Z396" s="39"/>
      <c r="AA396" s="39"/>
      <c r="AB396" s="39"/>
      <c r="AC396" s="39"/>
      <c r="AD396" s="39"/>
      <c r="AE396" s="39"/>
      <c r="AR396" s="177" t="s">
        <v>85</v>
      </c>
      <c r="AT396" s="177" t="s">
        <v>132</v>
      </c>
      <c r="AU396" s="177" t="s">
        <v>15</v>
      </c>
      <c r="AY396" s="20" t="s">
        <v>129</v>
      </c>
      <c r="BE396" s="178">
        <f>IF(N396="základní",J396,0)</f>
        <v>0</v>
      </c>
      <c r="BF396" s="178">
        <f>IF(N396="snížená",J396,0)</f>
        <v>0</v>
      </c>
      <c r="BG396" s="178">
        <f>IF(N396="zákl. přenesená",J396,0)</f>
        <v>0</v>
      </c>
      <c r="BH396" s="178">
        <f>IF(N396="sníž. přenesená",J396,0)</f>
        <v>0</v>
      </c>
      <c r="BI396" s="178">
        <f>IF(N396="nulová",J396,0)</f>
        <v>0</v>
      </c>
      <c r="BJ396" s="20" t="s">
        <v>79</v>
      </c>
      <c r="BK396" s="178">
        <f>ROUND(I396*H396,2)</f>
        <v>0</v>
      </c>
      <c r="BL396" s="20" t="s">
        <v>85</v>
      </c>
      <c r="BM396" s="177" t="s">
        <v>1230</v>
      </c>
    </row>
    <row r="397" s="2" customFormat="1" ht="167.85" customHeight="1">
      <c r="A397" s="39"/>
      <c r="B397" s="165"/>
      <c r="C397" s="166" t="s">
        <v>579</v>
      </c>
      <c r="D397" s="166" t="s">
        <v>132</v>
      </c>
      <c r="E397" s="167" t="s">
        <v>687</v>
      </c>
      <c r="F397" s="168" t="s">
        <v>688</v>
      </c>
      <c r="G397" s="169" t="s">
        <v>523</v>
      </c>
      <c r="H397" s="170">
        <v>1</v>
      </c>
      <c r="I397" s="171"/>
      <c r="J397" s="172">
        <f>ROUND(I397*H397,2)</f>
        <v>0</v>
      </c>
      <c r="K397" s="168" t="s">
        <v>3</v>
      </c>
      <c r="L397" s="40"/>
      <c r="M397" s="219" t="s">
        <v>3</v>
      </c>
      <c r="N397" s="220" t="s">
        <v>43</v>
      </c>
      <c r="O397" s="221"/>
      <c r="P397" s="222">
        <f>O397*H397</f>
        <v>0</v>
      </c>
      <c r="Q397" s="222">
        <v>0</v>
      </c>
      <c r="R397" s="222">
        <f>Q397*H397</f>
        <v>0</v>
      </c>
      <c r="S397" s="222">
        <v>0</v>
      </c>
      <c r="T397" s="223">
        <f>S397*H397</f>
        <v>0</v>
      </c>
      <c r="U397" s="39"/>
      <c r="V397" s="39"/>
      <c r="W397" s="39"/>
      <c r="X397" s="39"/>
      <c r="Y397" s="39"/>
      <c r="Z397" s="39"/>
      <c r="AA397" s="39"/>
      <c r="AB397" s="39"/>
      <c r="AC397" s="39"/>
      <c r="AD397" s="39"/>
      <c r="AE397" s="39"/>
      <c r="AR397" s="177" t="s">
        <v>85</v>
      </c>
      <c r="AT397" s="177" t="s">
        <v>132</v>
      </c>
      <c r="AU397" s="177" t="s">
        <v>15</v>
      </c>
      <c r="AY397" s="20" t="s">
        <v>129</v>
      </c>
      <c r="BE397" s="178">
        <f>IF(N397="základní",J397,0)</f>
        <v>0</v>
      </c>
      <c r="BF397" s="178">
        <f>IF(N397="snížená",J397,0)</f>
        <v>0</v>
      </c>
      <c r="BG397" s="178">
        <f>IF(N397="zákl. přenesená",J397,0)</f>
        <v>0</v>
      </c>
      <c r="BH397" s="178">
        <f>IF(N397="sníž. přenesená",J397,0)</f>
        <v>0</v>
      </c>
      <c r="BI397" s="178">
        <f>IF(N397="nulová",J397,0)</f>
        <v>0</v>
      </c>
      <c r="BJ397" s="20" t="s">
        <v>79</v>
      </c>
      <c r="BK397" s="178">
        <f>ROUND(I397*H397,2)</f>
        <v>0</v>
      </c>
      <c r="BL397" s="20" t="s">
        <v>85</v>
      </c>
      <c r="BM397" s="177" t="s">
        <v>1231</v>
      </c>
    </row>
    <row r="398" s="2" customFormat="1" ht="6.96" customHeight="1">
      <c r="A398" s="39"/>
      <c r="B398" s="56"/>
      <c r="C398" s="57"/>
      <c r="D398" s="57"/>
      <c r="E398" s="57"/>
      <c r="F398" s="57"/>
      <c r="G398" s="57"/>
      <c r="H398" s="57"/>
      <c r="I398" s="57"/>
      <c r="J398" s="57"/>
      <c r="K398" s="57"/>
      <c r="L398" s="40"/>
      <c r="M398" s="39"/>
      <c r="O398" s="39"/>
      <c r="P398" s="39"/>
      <c r="Q398" s="39"/>
      <c r="R398" s="39"/>
      <c r="S398" s="39"/>
      <c r="T398" s="39"/>
      <c r="U398" s="39"/>
      <c r="V398" s="39"/>
      <c r="W398" s="39"/>
      <c r="X398" s="39"/>
      <c r="Y398" s="39"/>
      <c r="Z398" s="39"/>
      <c r="AA398" s="39"/>
      <c r="AB398" s="39"/>
      <c r="AC398" s="39"/>
      <c r="AD398" s="39"/>
      <c r="AE398" s="39"/>
    </row>
  </sheetData>
  <autoFilter ref="C91:K397"/>
  <mergeCells count="9">
    <mergeCell ref="E7:H7"/>
    <mergeCell ref="E9:H9"/>
    <mergeCell ref="E18:H18"/>
    <mergeCell ref="E27:H27"/>
    <mergeCell ref="E48:H48"/>
    <mergeCell ref="E50:H50"/>
    <mergeCell ref="E82:H82"/>
    <mergeCell ref="E84:H84"/>
    <mergeCell ref="L2:V2"/>
  </mergeCells>
  <hyperlinks>
    <hyperlink ref="F97" r:id="rId1" display="https://podminky.urs.cz/item/CS_URS_2024_02/941211112"/>
    <hyperlink ref="F101" r:id="rId2" display="https://podminky.urs.cz/item/CS_URS_2024_02/941211212"/>
    <hyperlink ref="F104" r:id="rId3" display="https://podminky.urs.cz/item/CS_URS_2024_02/941211812"/>
    <hyperlink ref="F106" r:id="rId4" display="https://podminky.urs.cz/item/CS_URS_2024_02/944511111"/>
    <hyperlink ref="F108" r:id="rId5" display="https://podminky.urs.cz/item/CS_URS_2024_02/944511211"/>
    <hyperlink ref="F110" r:id="rId6" display="https://podminky.urs.cz/item/CS_URS_2024_02/944511811"/>
    <hyperlink ref="F121" r:id="rId7" display="https://podminky.urs.cz/item/CS_URS_2024_02/997013214"/>
    <hyperlink ref="F123" r:id="rId8" display="https://podminky.urs.cz/item/CS_URS_2024_02/997013501"/>
    <hyperlink ref="F125" r:id="rId9" display="https://podminky.urs.cz/item/CS_URS_2024_02/997013509"/>
    <hyperlink ref="F128" r:id="rId10" display="https://podminky.urs.cz/item/CS_URS_2024_02/997013811"/>
    <hyperlink ref="F130" r:id="rId11" display="https://podminky.urs.cz/item/CS_URS_2024_02/997013813"/>
    <hyperlink ref="F132" r:id="rId12" display="https://podminky.urs.cz/item/CS_URS_2024_02/997013814"/>
    <hyperlink ref="F136" r:id="rId13" display="https://podminky.urs.cz/item/CS_URS_2024_02/712363801"/>
    <hyperlink ref="F153" r:id="rId14" display="https://podminky.urs.cz/item/CS_URS_2024_02/712311101"/>
    <hyperlink ref="F171" r:id="rId15" display="https://podminky.urs.cz/item/CS_URS_2024_02/712341559"/>
    <hyperlink ref="F180" r:id="rId16" display="https://podminky.urs.cz/item/CS_URS_2024_02/712363005"/>
    <hyperlink ref="F191" r:id="rId17" display="https://podminky.urs.cz/item/CS_URS_2024_02/712363122"/>
    <hyperlink ref="F194" r:id="rId18" display="https://podminky.urs.cz/item/CS_URS_2024_02/712363411"/>
    <hyperlink ref="F204" r:id="rId19" display="https://podminky.urs.cz/item/CS_URS_2024_02/712363412"/>
    <hyperlink ref="F214" r:id="rId20" display="https://podminky.urs.cz/item/CS_URS_2024_02/712363413"/>
    <hyperlink ref="F224" r:id="rId21" display="https://podminky.urs.cz/item/CS_URS_2024_02/712363404"/>
    <hyperlink ref="F264" r:id="rId22" display="https://podminky.urs.cz/item/CS_URS_2024_02/712391171"/>
    <hyperlink ref="F268" r:id="rId23" display="https://podminky.urs.cz/item/CS_URS_2024_02/998712123"/>
    <hyperlink ref="F271" r:id="rId24" display="https://podminky.urs.cz/item/CS_URS_2024_02/713140814"/>
    <hyperlink ref="F276" r:id="rId25" display="https://podminky.urs.cz/item/CS_URS_2024_02/713140824"/>
    <hyperlink ref="F280" r:id="rId26" display="https://podminky.urs.cz/item/CS_URS_2024_02/713130851"/>
    <hyperlink ref="F288" r:id="rId27" display="https://podminky.urs.cz/item/CS_URS_2024_02/713131241"/>
    <hyperlink ref="F296" r:id="rId28" display="https://podminky.urs.cz/item/CS_URS_2024_02/713131241"/>
    <hyperlink ref="F302" r:id="rId29" display="https://podminky.urs.cz/item/CS_URS_2024_02/713141152"/>
    <hyperlink ref="F311" r:id="rId30" display="https://podminky.urs.cz/item/CS_URS_2024_02/713141335"/>
    <hyperlink ref="F325" r:id="rId31" display="https://podminky.urs.cz/item/CS_URS_2024_02/713141351"/>
    <hyperlink ref="F333" r:id="rId32" display="https://podminky.urs.cz/item/CS_URS_2024_02/998713123"/>
    <hyperlink ref="F340" r:id="rId33" display="https://podminky.urs.cz/item/CS_URS_2024_02/762341811"/>
    <hyperlink ref="F345" r:id="rId34" display="https://podminky.urs.cz/item/CS_URS_2024_02/762083111"/>
    <hyperlink ref="F347" r:id="rId35" display="https://podminky.urs.cz/item/CS_URS_2024_02/762341210"/>
    <hyperlink ref="F355" r:id="rId36" display="https://podminky.urs.cz/item/CS_URS_2024_02/762342521"/>
    <hyperlink ref="F362" r:id="rId37" display="https://podminky.urs.cz/item/CS_URS_2024_02/762361312"/>
    <hyperlink ref="F367" r:id="rId38" display="https://podminky.urs.cz/item/CS_URS_2024_02/762395000"/>
    <hyperlink ref="F374" r:id="rId39" display="https://podminky.urs.cz/item/CS_URS_2024_02/998762123"/>
    <hyperlink ref="F381" r:id="rId40" display="https://podminky.urs.cz/item/CS_URS_2024_02/998764313"/>
    <hyperlink ref="F385" r:id="rId41" display="https://podminky.urs.cz/item/CS_URS_2024_02/998767313"/>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24" customWidth="1"/>
    <col min="2" max="2" width="1.667969" style="224" customWidth="1"/>
    <col min="3" max="4" width="5" style="224" customWidth="1"/>
    <col min="5" max="5" width="11.66016" style="224" customWidth="1"/>
    <col min="6" max="6" width="9.160156" style="224" customWidth="1"/>
    <col min="7" max="7" width="5" style="224" customWidth="1"/>
    <col min="8" max="8" width="77.83203" style="224" customWidth="1"/>
    <col min="9" max="10" width="20" style="224" customWidth="1"/>
    <col min="11" max="11" width="1.667969" style="224" customWidth="1"/>
  </cols>
  <sheetData>
    <row r="1" s="1" customFormat="1" ht="37.5" customHeight="1"/>
    <row r="2" s="1" customFormat="1" ht="7.5" customHeight="1">
      <c r="B2" s="225"/>
      <c r="C2" s="226"/>
      <c r="D2" s="226"/>
      <c r="E2" s="226"/>
      <c r="F2" s="226"/>
      <c r="G2" s="226"/>
      <c r="H2" s="226"/>
      <c r="I2" s="226"/>
      <c r="J2" s="226"/>
      <c r="K2" s="227"/>
    </row>
    <row r="3" s="16" customFormat="1" ht="45" customHeight="1">
      <c r="B3" s="228"/>
      <c r="C3" s="229" t="s">
        <v>1232</v>
      </c>
      <c r="D3" s="229"/>
      <c r="E3" s="229"/>
      <c r="F3" s="229"/>
      <c r="G3" s="229"/>
      <c r="H3" s="229"/>
      <c r="I3" s="229"/>
      <c r="J3" s="229"/>
      <c r="K3" s="230"/>
    </row>
    <row r="4" s="1" customFormat="1" ht="25.5" customHeight="1">
      <c r="B4" s="231"/>
      <c r="C4" s="232" t="s">
        <v>1233</v>
      </c>
      <c r="D4" s="232"/>
      <c r="E4" s="232"/>
      <c r="F4" s="232"/>
      <c r="G4" s="232"/>
      <c r="H4" s="232"/>
      <c r="I4" s="232"/>
      <c r="J4" s="232"/>
      <c r="K4" s="233"/>
    </row>
    <row r="5" s="1" customFormat="1" ht="5.25" customHeight="1">
      <c r="B5" s="231"/>
      <c r="C5" s="234"/>
      <c r="D5" s="234"/>
      <c r="E5" s="234"/>
      <c r="F5" s="234"/>
      <c r="G5" s="234"/>
      <c r="H5" s="234"/>
      <c r="I5" s="234"/>
      <c r="J5" s="234"/>
      <c r="K5" s="233"/>
    </row>
    <row r="6" s="1" customFormat="1" ht="15" customHeight="1">
      <c r="B6" s="231"/>
      <c r="C6" s="235" t="s">
        <v>1234</v>
      </c>
      <c r="D6" s="235"/>
      <c r="E6" s="235"/>
      <c r="F6" s="235"/>
      <c r="G6" s="235"/>
      <c r="H6" s="235"/>
      <c r="I6" s="235"/>
      <c r="J6" s="235"/>
      <c r="K6" s="233"/>
    </row>
    <row r="7" s="1" customFormat="1" ht="15" customHeight="1">
      <c r="B7" s="236"/>
      <c r="C7" s="235" t="s">
        <v>1235</v>
      </c>
      <c r="D7" s="235"/>
      <c r="E7" s="235"/>
      <c r="F7" s="235"/>
      <c r="G7" s="235"/>
      <c r="H7" s="235"/>
      <c r="I7" s="235"/>
      <c r="J7" s="235"/>
      <c r="K7" s="233"/>
    </row>
    <row r="8" s="1" customFormat="1" ht="12.75" customHeight="1">
      <c r="B8" s="236"/>
      <c r="C8" s="235"/>
      <c r="D8" s="235"/>
      <c r="E8" s="235"/>
      <c r="F8" s="235"/>
      <c r="G8" s="235"/>
      <c r="H8" s="235"/>
      <c r="I8" s="235"/>
      <c r="J8" s="235"/>
      <c r="K8" s="233"/>
    </row>
    <row r="9" s="1" customFormat="1" ht="15" customHeight="1">
      <c r="B9" s="236"/>
      <c r="C9" s="235" t="s">
        <v>1236</v>
      </c>
      <c r="D9" s="235"/>
      <c r="E9" s="235"/>
      <c r="F9" s="235"/>
      <c r="G9" s="235"/>
      <c r="H9" s="235"/>
      <c r="I9" s="235"/>
      <c r="J9" s="235"/>
      <c r="K9" s="233"/>
    </row>
    <row r="10" s="1" customFormat="1" ht="15" customHeight="1">
      <c r="B10" s="236"/>
      <c r="C10" s="235"/>
      <c r="D10" s="235" t="s">
        <v>1237</v>
      </c>
      <c r="E10" s="235"/>
      <c r="F10" s="235"/>
      <c r="G10" s="235"/>
      <c r="H10" s="235"/>
      <c r="I10" s="235"/>
      <c r="J10" s="235"/>
      <c r="K10" s="233"/>
    </row>
    <row r="11" s="1" customFormat="1" ht="15" customHeight="1">
      <c r="B11" s="236"/>
      <c r="C11" s="237"/>
      <c r="D11" s="235" t="s">
        <v>1238</v>
      </c>
      <c r="E11" s="235"/>
      <c r="F11" s="235"/>
      <c r="G11" s="235"/>
      <c r="H11" s="235"/>
      <c r="I11" s="235"/>
      <c r="J11" s="235"/>
      <c r="K11" s="233"/>
    </row>
    <row r="12" s="1" customFormat="1" ht="15" customHeight="1">
      <c r="B12" s="236"/>
      <c r="C12" s="237"/>
      <c r="D12" s="235"/>
      <c r="E12" s="235"/>
      <c r="F12" s="235"/>
      <c r="G12" s="235"/>
      <c r="H12" s="235"/>
      <c r="I12" s="235"/>
      <c r="J12" s="235"/>
      <c r="K12" s="233"/>
    </row>
    <row r="13" s="1" customFormat="1" ht="15" customHeight="1">
      <c r="B13" s="236"/>
      <c r="C13" s="237"/>
      <c r="D13" s="238" t="s">
        <v>1239</v>
      </c>
      <c r="E13" s="235"/>
      <c r="F13" s="235"/>
      <c r="G13" s="235"/>
      <c r="H13" s="235"/>
      <c r="I13" s="235"/>
      <c r="J13" s="235"/>
      <c r="K13" s="233"/>
    </row>
    <row r="14" s="1" customFormat="1" ht="12.75" customHeight="1">
      <c r="B14" s="236"/>
      <c r="C14" s="237"/>
      <c r="D14" s="237"/>
      <c r="E14" s="237"/>
      <c r="F14" s="237"/>
      <c r="G14" s="237"/>
      <c r="H14" s="237"/>
      <c r="I14" s="237"/>
      <c r="J14" s="237"/>
      <c r="K14" s="233"/>
    </row>
    <row r="15" s="1" customFormat="1" ht="15" customHeight="1">
      <c r="B15" s="236"/>
      <c r="C15" s="237"/>
      <c r="D15" s="235" t="s">
        <v>1240</v>
      </c>
      <c r="E15" s="235"/>
      <c r="F15" s="235"/>
      <c r="G15" s="235"/>
      <c r="H15" s="235"/>
      <c r="I15" s="235"/>
      <c r="J15" s="235"/>
      <c r="K15" s="233"/>
    </row>
    <row r="16" s="1" customFormat="1" ht="15" customHeight="1">
      <c r="B16" s="236"/>
      <c r="C16" s="237"/>
      <c r="D16" s="235" t="s">
        <v>1241</v>
      </c>
      <c r="E16" s="235"/>
      <c r="F16" s="235"/>
      <c r="G16" s="235"/>
      <c r="H16" s="235"/>
      <c r="I16" s="235"/>
      <c r="J16" s="235"/>
      <c r="K16" s="233"/>
    </row>
    <row r="17" s="1" customFormat="1" ht="15" customHeight="1">
      <c r="B17" s="236"/>
      <c r="C17" s="237"/>
      <c r="D17" s="235" t="s">
        <v>1242</v>
      </c>
      <c r="E17" s="235"/>
      <c r="F17" s="235"/>
      <c r="G17" s="235"/>
      <c r="H17" s="235"/>
      <c r="I17" s="235"/>
      <c r="J17" s="235"/>
      <c r="K17" s="233"/>
    </row>
    <row r="18" s="1" customFormat="1" ht="15" customHeight="1">
      <c r="B18" s="236"/>
      <c r="C18" s="237"/>
      <c r="D18" s="237"/>
      <c r="E18" s="239" t="s">
        <v>77</v>
      </c>
      <c r="F18" s="235" t="s">
        <v>1243</v>
      </c>
      <c r="G18" s="235"/>
      <c r="H18" s="235"/>
      <c r="I18" s="235"/>
      <c r="J18" s="235"/>
      <c r="K18" s="233"/>
    </row>
    <row r="19" s="1" customFormat="1" ht="15" customHeight="1">
      <c r="B19" s="236"/>
      <c r="C19" s="237"/>
      <c r="D19" s="237"/>
      <c r="E19" s="239" t="s">
        <v>1244</v>
      </c>
      <c r="F19" s="235" t="s">
        <v>1245</v>
      </c>
      <c r="G19" s="235"/>
      <c r="H19" s="235"/>
      <c r="I19" s="235"/>
      <c r="J19" s="235"/>
      <c r="K19" s="233"/>
    </row>
    <row r="20" s="1" customFormat="1" ht="15" customHeight="1">
      <c r="B20" s="236"/>
      <c r="C20" s="237"/>
      <c r="D20" s="237"/>
      <c r="E20" s="239" t="s">
        <v>1246</v>
      </c>
      <c r="F20" s="235" t="s">
        <v>1247</v>
      </c>
      <c r="G20" s="235"/>
      <c r="H20" s="235"/>
      <c r="I20" s="235"/>
      <c r="J20" s="235"/>
      <c r="K20" s="233"/>
    </row>
    <row r="21" s="1" customFormat="1" ht="15" customHeight="1">
      <c r="B21" s="236"/>
      <c r="C21" s="237"/>
      <c r="D21" s="237"/>
      <c r="E21" s="239" t="s">
        <v>1248</v>
      </c>
      <c r="F21" s="235" t="s">
        <v>1249</v>
      </c>
      <c r="G21" s="235"/>
      <c r="H21" s="235"/>
      <c r="I21" s="235"/>
      <c r="J21" s="235"/>
      <c r="K21" s="233"/>
    </row>
    <row r="22" s="1" customFormat="1" ht="15" customHeight="1">
      <c r="B22" s="236"/>
      <c r="C22" s="237"/>
      <c r="D22" s="237"/>
      <c r="E22" s="239" t="s">
        <v>1250</v>
      </c>
      <c r="F22" s="235" t="s">
        <v>1251</v>
      </c>
      <c r="G22" s="235"/>
      <c r="H22" s="235"/>
      <c r="I22" s="235"/>
      <c r="J22" s="235"/>
      <c r="K22" s="233"/>
    </row>
    <row r="23" s="1" customFormat="1" ht="15" customHeight="1">
      <c r="B23" s="236"/>
      <c r="C23" s="237"/>
      <c r="D23" s="237"/>
      <c r="E23" s="239" t="s">
        <v>1252</v>
      </c>
      <c r="F23" s="235" t="s">
        <v>1253</v>
      </c>
      <c r="G23" s="235"/>
      <c r="H23" s="235"/>
      <c r="I23" s="235"/>
      <c r="J23" s="235"/>
      <c r="K23" s="233"/>
    </row>
    <row r="24" s="1" customFormat="1" ht="12.75" customHeight="1">
      <c r="B24" s="236"/>
      <c r="C24" s="237"/>
      <c r="D24" s="237"/>
      <c r="E24" s="237"/>
      <c r="F24" s="237"/>
      <c r="G24" s="237"/>
      <c r="H24" s="237"/>
      <c r="I24" s="237"/>
      <c r="J24" s="237"/>
      <c r="K24" s="233"/>
    </row>
    <row r="25" s="1" customFormat="1" ht="15" customHeight="1">
      <c r="B25" s="236"/>
      <c r="C25" s="235" t="s">
        <v>1254</v>
      </c>
      <c r="D25" s="235"/>
      <c r="E25" s="235"/>
      <c r="F25" s="235"/>
      <c r="G25" s="235"/>
      <c r="H25" s="235"/>
      <c r="I25" s="235"/>
      <c r="J25" s="235"/>
      <c r="K25" s="233"/>
    </row>
    <row r="26" s="1" customFormat="1" ht="15" customHeight="1">
      <c r="B26" s="236"/>
      <c r="C26" s="235" t="s">
        <v>1255</v>
      </c>
      <c r="D26" s="235"/>
      <c r="E26" s="235"/>
      <c r="F26" s="235"/>
      <c r="G26" s="235"/>
      <c r="H26" s="235"/>
      <c r="I26" s="235"/>
      <c r="J26" s="235"/>
      <c r="K26" s="233"/>
    </row>
    <row r="27" s="1" customFormat="1" ht="15" customHeight="1">
      <c r="B27" s="236"/>
      <c r="C27" s="235"/>
      <c r="D27" s="235" t="s">
        <v>1256</v>
      </c>
      <c r="E27" s="235"/>
      <c r="F27" s="235"/>
      <c r="G27" s="235"/>
      <c r="H27" s="235"/>
      <c r="I27" s="235"/>
      <c r="J27" s="235"/>
      <c r="K27" s="233"/>
    </row>
    <row r="28" s="1" customFormat="1" ht="15" customHeight="1">
      <c r="B28" s="236"/>
      <c r="C28" s="237"/>
      <c r="D28" s="235" t="s">
        <v>1257</v>
      </c>
      <c r="E28" s="235"/>
      <c r="F28" s="235"/>
      <c r="G28" s="235"/>
      <c r="H28" s="235"/>
      <c r="I28" s="235"/>
      <c r="J28" s="235"/>
      <c r="K28" s="233"/>
    </row>
    <row r="29" s="1" customFormat="1" ht="12.75" customHeight="1">
      <c r="B29" s="236"/>
      <c r="C29" s="237"/>
      <c r="D29" s="237"/>
      <c r="E29" s="237"/>
      <c r="F29" s="237"/>
      <c r="G29" s="237"/>
      <c r="H29" s="237"/>
      <c r="I29" s="237"/>
      <c r="J29" s="237"/>
      <c r="K29" s="233"/>
    </row>
    <row r="30" s="1" customFormat="1" ht="15" customHeight="1">
      <c r="B30" s="236"/>
      <c r="C30" s="237"/>
      <c r="D30" s="235" t="s">
        <v>1258</v>
      </c>
      <c r="E30" s="235"/>
      <c r="F30" s="235"/>
      <c r="G30" s="235"/>
      <c r="H30" s="235"/>
      <c r="I30" s="235"/>
      <c r="J30" s="235"/>
      <c r="K30" s="233"/>
    </row>
    <row r="31" s="1" customFormat="1" ht="15" customHeight="1">
      <c r="B31" s="236"/>
      <c r="C31" s="237"/>
      <c r="D31" s="235" t="s">
        <v>1259</v>
      </c>
      <c r="E31" s="235"/>
      <c r="F31" s="235"/>
      <c r="G31" s="235"/>
      <c r="H31" s="235"/>
      <c r="I31" s="235"/>
      <c r="J31" s="235"/>
      <c r="K31" s="233"/>
    </row>
    <row r="32" s="1" customFormat="1" ht="12.75" customHeight="1">
      <c r="B32" s="236"/>
      <c r="C32" s="237"/>
      <c r="D32" s="237"/>
      <c r="E32" s="237"/>
      <c r="F32" s="237"/>
      <c r="G32" s="237"/>
      <c r="H32" s="237"/>
      <c r="I32" s="237"/>
      <c r="J32" s="237"/>
      <c r="K32" s="233"/>
    </row>
    <row r="33" s="1" customFormat="1" ht="15" customHeight="1">
      <c r="B33" s="236"/>
      <c r="C33" s="237"/>
      <c r="D33" s="235" t="s">
        <v>1260</v>
      </c>
      <c r="E33" s="235"/>
      <c r="F33" s="235"/>
      <c r="G33" s="235"/>
      <c r="H33" s="235"/>
      <c r="I33" s="235"/>
      <c r="J33" s="235"/>
      <c r="K33" s="233"/>
    </row>
    <row r="34" s="1" customFormat="1" ht="15" customHeight="1">
      <c r="B34" s="236"/>
      <c r="C34" s="237"/>
      <c r="D34" s="235" t="s">
        <v>1261</v>
      </c>
      <c r="E34" s="235"/>
      <c r="F34" s="235"/>
      <c r="G34" s="235"/>
      <c r="H34" s="235"/>
      <c r="I34" s="235"/>
      <c r="J34" s="235"/>
      <c r="K34" s="233"/>
    </row>
    <row r="35" s="1" customFormat="1" ht="15" customHeight="1">
      <c r="B35" s="236"/>
      <c r="C35" s="237"/>
      <c r="D35" s="235" t="s">
        <v>1262</v>
      </c>
      <c r="E35" s="235"/>
      <c r="F35" s="235"/>
      <c r="G35" s="235"/>
      <c r="H35" s="235"/>
      <c r="I35" s="235"/>
      <c r="J35" s="235"/>
      <c r="K35" s="233"/>
    </row>
    <row r="36" s="1" customFormat="1" ht="15" customHeight="1">
      <c r="B36" s="236"/>
      <c r="C36" s="237"/>
      <c r="D36" s="235"/>
      <c r="E36" s="238" t="s">
        <v>115</v>
      </c>
      <c r="F36" s="235"/>
      <c r="G36" s="235" t="s">
        <v>1263</v>
      </c>
      <c r="H36" s="235"/>
      <c r="I36" s="235"/>
      <c r="J36" s="235"/>
      <c r="K36" s="233"/>
    </row>
    <row r="37" s="1" customFormat="1" ht="30.75" customHeight="1">
      <c r="B37" s="236"/>
      <c r="C37" s="237"/>
      <c r="D37" s="235"/>
      <c r="E37" s="238" t="s">
        <v>1264</v>
      </c>
      <c r="F37" s="235"/>
      <c r="G37" s="235" t="s">
        <v>1265</v>
      </c>
      <c r="H37" s="235"/>
      <c r="I37" s="235"/>
      <c r="J37" s="235"/>
      <c r="K37" s="233"/>
    </row>
    <row r="38" s="1" customFormat="1" ht="15" customHeight="1">
      <c r="B38" s="236"/>
      <c r="C38" s="237"/>
      <c r="D38" s="235"/>
      <c r="E38" s="238" t="s">
        <v>52</v>
      </c>
      <c r="F38" s="235"/>
      <c r="G38" s="235" t="s">
        <v>1266</v>
      </c>
      <c r="H38" s="235"/>
      <c r="I38" s="235"/>
      <c r="J38" s="235"/>
      <c r="K38" s="233"/>
    </row>
    <row r="39" s="1" customFormat="1" ht="15" customHeight="1">
      <c r="B39" s="236"/>
      <c r="C39" s="237"/>
      <c r="D39" s="235"/>
      <c r="E39" s="238" t="s">
        <v>53</v>
      </c>
      <c r="F39" s="235"/>
      <c r="G39" s="235" t="s">
        <v>1267</v>
      </c>
      <c r="H39" s="235"/>
      <c r="I39" s="235"/>
      <c r="J39" s="235"/>
      <c r="K39" s="233"/>
    </row>
    <row r="40" s="1" customFormat="1" ht="15" customHeight="1">
      <c r="B40" s="236"/>
      <c r="C40" s="237"/>
      <c r="D40" s="235"/>
      <c r="E40" s="238" t="s">
        <v>116</v>
      </c>
      <c r="F40" s="235"/>
      <c r="G40" s="235" t="s">
        <v>1268</v>
      </c>
      <c r="H40" s="235"/>
      <c r="I40" s="235"/>
      <c r="J40" s="235"/>
      <c r="K40" s="233"/>
    </row>
    <row r="41" s="1" customFormat="1" ht="15" customHeight="1">
      <c r="B41" s="236"/>
      <c r="C41" s="237"/>
      <c r="D41" s="235"/>
      <c r="E41" s="238" t="s">
        <v>117</v>
      </c>
      <c r="F41" s="235"/>
      <c r="G41" s="235" t="s">
        <v>1269</v>
      </c>
      <c r="H41" s="235"/>
      <c r="I41" s="235"/>
      <c r="J41" s="235"/>
      <c r="K41" s="233"/>
    </row>
    <row r="42" s="1" customFormat="1" ht="15" customHeight="1">
      <c r="B42" s="236"/>
      <c r="C42" s="237"/>
      <c r="D42" s="235"/>
      <c r="E42" s="238" t="s">
        <v>1270</v>
      </c>
      <c r="F42" s="235"/>
      <c r="G42" s="235" t="s">
        <v>1271</v>
      </c>
      <c r="H42" s="235"/>
      <c r="I42" s="235"/>
      <c r="J42" s="235"/>
      <c r="K42" s="233"/>
    </row>
    <row r="43" s="1" customFormat="1" ht="15" customHeight="1">
      <c r="B43" s="236"/>
      <c r="C43" s="237"/>
      <c r="D43" s="235"/>
      <c r="E43" s="238"/>
      <c r="F43" s="235"/>
      <c r="G43" s="235" t="s">
        <v>1272</v>
      </c>
      <c r="H43" s="235"/>
      <c r="I43" s="235"/>
      <c r="J43" s="235"/>
      <c r="K43" s="233"/>
    </row>
    <row r="44" s="1" customFormat="1" ht="15" customHeight="1">
      <c r="B44" s="236"/>
      <c r="C44" s="237"/>
      <c r="D44" s="235"/>
      <c r="E44" s="238" t="s">
        <v>1273</v>
      </c>
      <c r="F44" s="235"/>
      <c r="G44" s="235" t="s">
        <v>1274</v>
      </c>
      <c r="H44" s="235"/>
      <c r="I44" s="235"/>
      <c r="J44" s="235"/>
      <c r="K44" s="233"/>
    </row>
    <row r="45" s="1" customFormat="1" ht="15" customHeight="1">
      <c r="B45" s="236"/>
      <c r="C45" s="237"/>
      <c r="D45" s="235"/>
      <c r="E45" s="238" t="s">
        <v>119</v>
      </c>
      <c r="F45" s="235"/>
      <c r="G45" s="235" t="s">
        <v>1275</v>
      </c>
      <c r="H45" s="235"/>
      <c r="I45" s="235"/>
      <c r="J45" s="235"/>
      <c r="K45" s="233"/>
    </row>
    <row r="46" s="1" customFormat="1" ht="12.75" customHeight="1">
      <c r="B46" s="236"/>
      <c r="C46" s="237"/>
      <c r="D46" s="235"/>
      <c r="E46" s="235"/>
      <c r="F46" s="235"/>
      <c r="G46" s="235"/>
      <c r="H46" s="235"/>
      <c r="I46" s="235"/>
      <c r="J46" s="235"/>
      <c r="K46" s="233"/>
    </row>
    <row r="47" s="1" customFormat="1" ht="15" customHeight="1">
      <c r="B47" s="236"/>
      <c r="C47" s="237"/>
      <c r="D47" s="235" t="s">
        <v>1276</v>
      </c>
      <c r="E47" s="235"/>
      <c r="F47" s="235"/>
      <c r="G47" s="235"/>
      <c r="H47" s="235"/>
      <c r="I47" s="235"/>
      <c r="J47" s="235"/>
      <c r="K47" s="233"/>
    </row>
    <row r="48" s="1" customFormat="1" ht="15" customHeight="1">
      <c r="B48" s="236"/>
      <c r="C48" s="237"/>
      <c r="D48" s="237"/>
      <c r="E48" s="235" t="s">
        <v>1277</v>
      </c>
      <c r="F48" s="235"/>
      <c r="G48" s="235"/>
      <c r="H48" s="235"/>
      <c r="I48" s="235"/>
      <c r="J48" s="235"/>
      <c r="K48" s="233"/>
    </row>
    <row r="49" s="1" customFormat="1" ht="15" customHeight="1">
      <c r="B49" s="236"/>
      <c r="C49" s="237"/>
      <c r="D49" s="237"/>
      <c r="E49" s="235" t="s">
        <v>1278</v>
      </c>
      <c r="F49" s="235"/>
      <c r="G49" s="235"/>
      <c r="H49" s="235"/>
      <c r="I49" s="235"/>
      <c r="J49" s="235"/>
      <c r="K49" s="233"/>
    </row>
    <row r="50" s="1" customFormat="1" ht="15" customHeight="1">
      <c r="B50" s="236"/>
      <c r="C50" s="237"/>
      <c r="D50" s="237"/>
      <c r="E50" s="235" t="s">
        <v>1279</v>
      </c>
      <c r="F50" s="235"/>
      <c r="G50" s="235"/>
      <c r="H50" s="235"/>
      <c r="I50" s="235"/>
      <c r="J50" s="235"/>
      <c r="K50" s="233"/>
    </row>
    <row r="51" s="1" customFormat="1" ht="15" customHeight="1">
      <c r="B51" s="236"/>
      <c r="C51" s="237"/>
      <c r="D51" s="235" t="s">
        <v>1280</v>
      </c>
      <c r="E51" s="235"/>
      <c r="F51" s="235"/>
      <c r="G51" s="235"/>
      <c r="H51" s="235"/>
      <c r="I51" s="235"/>
      <c r="J51" s="235"/>
      <c r="K51" s="233"/>
    </row>
    <row r="52" s="1" customFormat="1" ht="25.5" customHeight="1">
      <c r="B52" s="231"/>
      <c r="C52" s="232" t="s">
        <v>1281</v>
      </c>
      <c r="D52" s="232"/>
      <c r="E52" s="232"/>
      <c r="F52" s="232"/>
      <c r="G52" s="232"/>
      <c r="H52" s="232"/>
      <c r="I52" s="232"/>
      <c r="J52" s="232"/>
      <c r="K52" s="233"/>
    </row>
    <row r="53" s="1" customFormat="1" ht="5.25" customHeight="1">
      <c r="B53" s="231"/>
      <c r="C53" s="234"/>
      <c r="D53" s="234"/>
      <c r="E53" s="234"/>
      <c r="F53" s="234"/>
      <c r="G53" s="234"/>
      <c r="H53" s="234"/>
      <c r="I53" s="234"/>
      <c r="J53" s="234"/>
      <c r="K53" s="233"/>
    </row>
    <row r="54" s="1" customFormat="1" ht="15" customHeight="1">
      <c r="B54" s="231"/>
      <c r="C54" s="235" t="s">
        <v>1282</v>
      </c>
      <c r="D54" s="235"/>
      <c r="E54" s="235"/>
      <c r="F54" s="235"/>
      <c r="G54" s="235"/>
      <c r="H54" s="235"/>
      <c r="I54" s="235"/>
      <c r="J54" s="235"/>
      <c r="K54" s="233"/>
    </row>
    <row r="55" s="1" customFormat="1" ht="15" customHeight="1">
      <c r="B55" s="231"/>
      <c r="C55" s="235" t="s">
        <v>1283</v>
      </c>
      <c r="D55" s="235"/>
      <c r="E55" s="235"/>
      <c r="F55" s="235"/>
      <c r="G55" s="235"/>
      <c r="H55" s="235"/>
      <c r="I55" s="235"/>
      <c r="J55" s="235"/>
      <c r="K55" s="233"/>
    </row>
    <row r="56" s="1" customFormat="1" ht="12.75" customHeight="1">
      <c r="B56" s="231"/>
      <c r="C56" s="235"/>
      <c r="D56" s="235"/>
      <c r="E56" s="235"/>
      <c r="F56" s="235"/>
      <c r="G56" s="235"/>
      <c r="H56" s="235"/>
      <c r="I56" s="235"/>
      <c r="J56" s="235"/>
      <c r="K56" s="233"/>
    </row>
    <row r="57" s="1" customFormat="1" ht="15" customHeight="1">
      <c r="B57" s="231"/>
      <c r="C57" s="235" t="s">
        <v>1284</v>
      </c>
      <c r="D57" s="235"/>
      <c r="E57" s="235"/>
      <c r="F57" s="235"/>
      <c r="G57" s="235"/>
      <c r="H57" s="235"/>
      <c r="I57" s="235"/>
      <c r="J57" s="235"/>
      <c r="K57" s="233"/>
    </row>
    <row r="58" s="1" customFormat="1" ht="15" customHeight="1">
      <c r="B58" s="231"/>
      <c r="C58" s="237"/>
      <c r="D58" s="235" t="s">
        <v>1285</v>
      </c>
      <c r="E58" s="235"/>
      <c r="F58" s="235"/>
      <c r="G58" s="235"/>
      <c r="H58" s="235"/>
      <c r="I58" s="235"/>
      <c r="J58" s="235"/>
      <c r="K58" s="233"/>
    </row>
    <row r="59" s="1" customFormat="1" ht="15" customHeight="1">
      <c r="B59" s="231"/>
      <c r="C59" s="237"/>
      <c r="D59" s="235" t="s">
        <v>1286</v>
      </c>
      <c r="E59" s="235"/>
      <c r="F59" s="235"/>
      <c r="G59" s="235"/>
      <c r="H59" s="235"/>
      <c r="I59" s="235"/>
      <c r="J59" s="235"/>
      <c r="K59" s="233"/>
    </row>
    <row r="60" s="1" customFormat="1" ht="15" customHeight="1">
      <c r="B60" s="231"/>
      <c r="C60" s="237"/>
      <c r="D60" s="235" t="s">
        <v>1287</v>
      </c>
      <c r="E60" s="235"/>
      <c r="F60" s="235"/>
      <c r="G60" s="235"/>
      <c r="H60" s="235"/>
      <c r="I60" s="235"/>
      <c r="J60" s="235"/>
      <c r="K60" s="233"/>
    </row>
    <row r="61" s="1" customFormat="1" ht="15" customHeight="1">
      <c r="B61" s="231"/>
      <c r="C61" s="237"/>
      <c r="D61" s="235" t="s">
        <v>1288</v>
      </c>
      <c r="E61" s="235"/>
      <c r="F61" s="235"/>
      <c r="G61" s="235"/>
      <c r="H61" s="235"/>
      <c r="I61" s="235"/>
      <c r="J61" s="235"/>
      <c r="K61" s="233"/>
    </row>
    <row r="62" s="1" customFormat="1" ht="15" customHeight="1">
      <c r="B62" s="231"/>
      <c r="C62" s="237"/>
      <c r="D62" s="240" t="s">
        <v>1289</v>
      </c>
      <c r="E62" s="240"/>
      <c r="F62" s="240"/>
      <c r="G62" s="240"/>
      <c r="H62" s="240"/>
      <c r="I62" s="240"/>
      <c r="J62" s="240"/>
      <c r="K62" s="233"/>
    </row>
    <row r="63" s="1" customFormat="1" ht="15" customHeight="1">
      <c r="B63" s="231"/>
      <c r="C63" s="237"/>
      <c r="D63" s="235" t="s">
        <v>1290</v>
      </c>
      <c r="E63" s="235"/>
      <c r="F63" s="235"/>
      <c r="G63" s="235"/>
      <c r="H63" s="235"/>
      <c r="I63" s="235"/>
      <c r="J63" s="235"/>
      <c r="K63" s="233"/>
    </row>
    <row r="64" s="1" customFormat="1" ht="12.75" customHeight="1">
      <c r="B64" s="231"/>
      <c r="C64" s="237"/>
      <c r="D64" s="237"/>
      <c r="E64" s="241"/>
      <c r="F64" s="237"/>
      <c r="G64" s="237"/>
      <c r="H64" s="237"/>
      <c r="I64" s="237"/>
      <c r="J64" s="237"/>
      <c r="K64" s="233"/>
    </row>
    <row r="65" s="1" customFormat="1" ht="15" customHeight="1">
      <c r="B65" s="231"/>
      <c r="C65" s="237"/>
      <c r="D65" s="235" t="s">
        <v>1291</v>
      </c>
      <c r="E65" s="235"/>
      <c r="F65" s="235"/>
      <c r="G65" s="235"/>
      <c r="H65" s="235"/>
      <c r="I65" s="235"/>
      <c r="J65" s="235"/>
      <c r="K65" s="233"/>
    </row>
    <row r="66" s="1" customFormat="1" ht="15" customHeight="1">
      <c r="B66" s="231"/>
      <c r="C66" s="237"/>
      <c r="D66" s="240" t="s">
        <v>1292</v>
      </c>
      <c r="E66" s="240"/>
      <c r="F66" s="240"/>
      <c r="G66" s="240"/>
      <c r="H66" s="240"/>
      <c r="I66" s="240"/>
      <c r="J66" s="240"/>
      <c r="K66" s="233"/>
    </row>
    <row r="67" s="1" customFormat="1" ht="15" customHeight="1">
      <c r="B67" s="231"/>
      <c r="C67" s="237"/>
      <c r="D67" s="235" t="s">
        <v>1293</v>
      </c>
      <c r="E67" s="235"/>
      <c r="F67" s="235"/>
      <c r="G67" s="235"/>
      <c r="H67" s="235"/>
      <c r="I67" s="235"/>
      <c r="J67" s="235"/>
      <c r="K67" s="233"/>
    </row>
    <row r="68" s="1" customFormat="1" ht="15" customHeight="1">
      <c r="B68" s="231"/>
      <c r="C68" s="237"/>
      <c r="D68" s="235" t="s">
        <v>1294</v>
      </c>
      <c r="E68" s="235"/>
      <c r="F68" s="235"/>
      <c r="G68" s="235"/>
      <c r="H68" s="235"/>
      <c r="I68" s="235"/>
      <c r="J68" s="235"/>
      <c r="K68" s="233"/>
    </row>
    <row r="69" s="1" customFormat="1" ht="15" customHeight="1">
      <c r="B69" s="231"/>
      <c r="C69" s="237"/>
      <c r="D69" s="235" t="s">
        <v>1295</v>
      </c>
      <c r="E69" s="235"/>
      <c r="F69" s="235"/>
      <c r="G69" s="235"/>
      <c r="H69" s="235"/>
      <c r="I69" s="235"/>
      <c r="J69" s="235"/>
      <c r="K69" s="233"/>
    </row>
    <row r="70" s="1" customFormat="1" ht="15" customHeight="1">
      <c r="B70" s="231"/>
      <c r="C70" s="237"/>
      <c r="D70" s="235" t="s">
        <v>1296</v>
      </c>
      <c r="E70" s="235"/>
      <c r="F70" s="235"/>
      <c r="G70" s="235"/>
      <c r="H70" s="235"/>
      <c r="I70" s="235"/>
      <c r="J70" s="235"/>
      <c r="K70" s="233"/>
    </row>
    <row r="71" s="1" customFormat="1" ht="12.75" customHeight="1">
      <c r="B71" s="242"/>
      <c r="C71" s="243"/>
      <c r="D71" s="243"/>
      <c r="E71" s="243"/>
      <c r="F71" s="243"/>
      <c r="G71" s="243"/>
      <c r="H71" s="243"/>
      <c r="I71" s="243"/>
      <c r="J71" s="243"/>
      <c r="K71" s="244"/>
    </row>
    <row r="72" s="1" customFormat="1" ht="18.75" customHeight="1">
      <c r="B72" s="245"/>
      <c r="C72" s="245"/>
      <c r="D72" s="245"/>
      <c r="E72" s="245"/>
      <c r="F72" s="245"/>
      <c r="G72" s="245"/>
      <c r="H72" s="245"/>
      <c r="I72" s="245"/>
      <c r="J72" s="245"/>
      <c r="K72" s="246"/>
    </row>
    <row r="73" s="1" customFormat="1" ht="18.75" customHeight="1">
      <c r="B73" s="246"/>
      <c r="C73" s="246"/>
      <c r="D73" s="246"/>
      <c r="E73" s="246"/>
      <c r="F73" s="246"/>
      <c r="G73" s="246"/>
      <c r="H73" s="246"/>
      <c r="I73" s="246"/>
      <c r="J73" s="246"/>
      <c r="K73" s="246"/>
    </row>
    <row r="74" s="1" customFormat="1" ht="7.5" customHeight="1">
      <c r="B74" s="247"/>
      <c r="C74" s="248"/>
      <c r="D74" s="248"/>
      <c r="E74" s="248"/>
      <c r="F74" s="248"/>
      <c r="G74" s="248"/>
      <c r="H74" s="248"/>
      <c r="I74" s="248"/>
      <c r="J74" s="248"/>
      <c r="K74" s="249"/>
    </row>
    <row r="75" s="1" customFormat="1" ht="45" customHeight="1">
      <c r="B75" s="250"/>
      <c r="C75" s="251" t="s">
        <v>1297</v>
      </c>
      <c r="D75" s="251"/>
      <c r="E75" s="251"/>
      <c r="F75" s="251"/>
      <c r="G75" s="251"/>
      <c r="H75" s="251"/>
      <c r="I75" s="251"/>
      <c r="J75" s="251"/>
      <c r="K75" s="252"/>
    </row>
    <row r="76" s="1" customFormat="1" ht="17.25" customHeight="1">
      <c r="B76" s="250"/>
      <c r="C76" s="253" t="s">
        <v>1298</v>
      </c>
      <c r="D76" s="253"/>
      <c r="E76" s="253"/>
      <c r="F76" s="253" t="s">
        <v>1299</v>
      </c>
      <c r="G76" s="254"/>
      <c r="H76" s="253" t="s">
        <v>53</v>
      </c>
      <c r="I76" s="253" t="s">
        <v>56</v>
      </c>
      <c r="J76" s="253" t="s">
        <v>1300</v>
      </c>
      <c r="K76" s="252"/>
    </row>
    <row r="77" s="1" customFormat="1" ht="17.25" customHeight="1">
      <c r="B77" s="250"/>
      <c r="C77" s="255" t="s">
        <v>1301</v>
      </c>
      <c r="D77" s="255"/>
      <c r="E77" s="255"/>
      <c r="F77" s="256" t="s">
        <v>1302</v>
      </c>
      <c r="G77" s="257"/>
      <c r="H77" s="255"/>
      <c r="I77" s="255"/>
      <c r="J77" s="255" t="s">
        <v>1303</v>
      </c>
      <c r="K77" s="252"/>
    </row>
    <row r="78" s="1" customFormat="1" ht="5.25" customHeight="1">
      <c r="B78" s="250"/>
      <c r="C78" s="258"/>
      <c r="D78" s="258"/>
      <c r="E78" s="258"/>
      <c r="F78" s="258"/>
      <c r="G78" s="259"/>
      <c r="H78" s="258"/>
      <c r="I78" s="258"/>
      <c r="J78" s="258"/>
      <c r="K78" s="252"/>
    </row>
    <row r="79" s="1" customFormat="1" ht="15" customHeight="1">
      <c r="B79" s="250"/>
      <c r="C79" s="238" t="s">
        <v>52</v>
      </c>
      <c r="D79" s="260"/>
      <c r="E79" s="260"/>
      <c r="F79" s="261" t="s">
        <v>1304</v>
      </c>
      <c r="G79" s="262"/>
      <c r="H79" s="238" t="s">
        <v>1305</v>
      </c>
      <c r="I79" s="238" t="s">
        <v>1306</v>
      </c>
      <c r="J79" s="238">
        <v>20</v>
      </c>
      <c r="K79" s="252"/>
    </row>
    <row r="80" s="1" customFormat="1" ht="15" customHeight="1">
      <c r="B80" s="250"/>
      <c r="C80" s="238" t="s">
        <v>1307</v>
      </c>
      <c r="D80" s="238"/>
      <c r="E80" s="238"/>
      <c r="F80" s="261" t="s">
        <v>1304</v>
      </c>
      <c r="G80" s="262"/>
      <c r="H80" s="238" t="s">
        <v>1308</v>
      </c>
      <c r="I80" s="238" t="s">
        <v>1306</v>
      </c>
      <c r="J80" s="238">
        <v>120</v>
      </c>
      <c r="K80" s="252"/>
    </row>
    <row r="81" s="1" customFormat="1" ht="15" customHeight="1">
      <c r="B81" s="263"/>
      <c r="C81" s="238" t="s">
        <v>1309</v>
      </c>
      <c r="D81" s="238"/>
      <c r="E81" s="238"/>
      <c r="F81" s="261" t="s">
        <v>1310</v>
      </c>
      <c r="G81" s="262"/>
      <c r="H81" s="238" t="s">
        <v>1311</v>
      </c>
      <c r="I81" s="238" t="s">
        <v>1306</v>
      </c>
      <c r="J81" s="238">
        <v>50</v>
      </c>
      <c r="K81" s="252"/>
    </row>
    <row r="82" s="1" customFormat="1" ht="15" customHeight="1">
      <c r="B82" s="263"/>
      <c r="C82" s="238" t="s">
        <v>1312</v>
      </c>
      <c r="D82" s="238"/>
      <c r="E82" s="238"/>
      <c r="F82" s="261" t="s">
        <v>1304</v>
      </c>
      <c r="G82" s="262"/>
      <c r="H82" s="238" t="s">
        <v>1313</v>
      </c>
      <c r="I82" s="238" t="s">
        <v>1314</v>
      </c>
      <c r="J82" s="238"/>
      <c r="K82" s="252"/>
    </row>
    <row r="83" s="1" customFormat="1" ht="15" customHeight="1">
      <c r="B83" s="263"/>
      <c r="C83" s="264" t="s">
        <v>1315</v>
      </c>
      <c r="D83" s="264"/>
      <c r="E83" s="264"/>
      <c r="F83" s="265" t="s">
        <v>1310</v>
      </c>
      <c r="G83" s="264"/>
      <c r="H83" s="264" t="s">
        <v>1316</v>
      </c>
      <c r="I83" s="264" t="s">
        <v>1306</v>
      </c>
      <c r="J83" s="264">
        <v>15</v>
      </c>
      <c r="K83" s="252"/>
    </row>
    <row r="84" s="1" customFormat="1" ht="15" customHeight="1">
      <c r="B84" s="263"/>
      <c r="C84" s="264" t="s">
        <v>1317</v>
      </c>
      <c r="D84" s="264"/>
      <c r="E84" s="264"/>
      <c r="F84" s="265" t="s">
        <v>1310</v>
      </c>
      <c r="G84" s="264"/>
      <c r="H84" s="264" t="s">
        <v>1318</v>
      </c>
      <c r="I84" s="264" t="s">
        <v>1306</v>
      </c>
      <c r="J84" s="264">
        <v>15</v>
      </c>
      <c r="K84" s="252"/>
    </row>
    <row r="85" s="1" customFormat="1" ht="15" customHeight="1">
      <c r="B85" s="263"/>
      <c r="C85" s="264" t="s">
        <v>1319</v>
      </c>
      <c r="D85" s="264"/>
      <c r="E85" s="264"/>
      <c r="F85" s="265" t="s">
        <v>1310</v>
      </c>
      <c r="G85" s="264"/>
      <c r="H85" s="264" t="s">
        <v>1320</v>
      </c>
      <c r="I85" s="264" t="s">
        <v>1306</v>
      </c>
      <c r="J85" s="264">
        <v>20</v>
      </c>
      <c r="K85" s="252"/>
    </row>
    <row r="86" s="1" customFormat="1" ht="15" customHeight="1">
      <c r="B86" s="263"/>
      <c r="C86" s="264" t="s">
        <v>1321</v>
      </c>
      <c r="D86" s="264"/>
      <c r="E86" s="264"/>
      <c r="F86" s="265" t="s">
        <v>1310</v>
      </c>
      <c r="G86" s="264"/>
      <c r="H86" s="264" t="s">
        <v>1322</v>
      </c>
      <c r="I86" s="264" t="s">
        <v>1306</v>
      </c>
      <c r="J86" s="264">
        <v>20</v>
      </c>
      <c r="K86" s="252"/>
    </row>
    <row r="87" s="1" customFormat="1" ht="15" customHeight="1">
      <c r="B87" s="263"/>
      <c r="C87" s="238" t="s">
        <v>1323</v>
      </c>
      <c r="D87" s="238"/>
      <c r="E87" s="238"/>
      <c r="F87" s="261" t="s">
        <v>1310</v>
      </c>
      <c r="G87" s="262"/>
      <c r="H87" s="238" t="s">
        <v>1324</v>
      </c>
      <c r="I87" s="238" t="s">
        <v>1306</v>
      </c>
      <c r="J87" s="238">
        <v>50</v>
      </c>
      <c r="K87" s="252"/>
    </row>
    <row r="88" s="1" customFormat="1" ht="15" customHeight="1">
      <c r="B88" s="263"/>
      <c r="C88" s="238" t="s">
        <v>1325</v>
      </c>
      <c r="D88" s="238"/>
      <c r="E88" s="238"/>
      <c r="F88" s="261" t="s">
        <v>1310</v>
      </c>
      <c r="G88" s="262"/>
      <c r="H88" s="238" t="s">
        <v>1326</v>
      </c>
      <c r="I88" s="238" t="s">
        <v>1306</v>
      </c>
      <c r="J88" s="238">
        <v>20</v>
      </c>
      <c r="K88" s="252"/>
    </row>
    <row r="89" s="1" customFormat="1" ht="15" customHeight="1">
      <c r="B89" s="263"/>
      <c r="C89" s="238" t="s">
        <v>1327</v>
      </c>
      <c r="D89" s="238"/>
      <c r="E89" s="238"/>
      <c r="F89" s="261" t="s">
        <v>1310</v>
      </c>
      <c r="G89" s="262"/>
      <c r="H89" s="238" t="s">
        <v>1328</v>
      </c>
      <c r="I89" s="238" t="s">
        <v>1306</v>
      </c>
      <c r="J89" s="238">
        <v>20</v>
      </c>
      <c r="K89" s="252"/>
    </row>
    <row r="90" s="1" customFormat="1" ht="15" customHeight="1">
      <c r="B90" s="263"/>
      <c r="C90" s="238" t="s">
        <v>1329</v>
      </c>
      <c r="D90" s="238"/>
      <c r="E90" s="238"/>
      <c r="F90" s="261" t="s">
        <v>1310</v>
      </c>
      <c r="G90" s="262"/>
      <c r="H90" s="238" t="s">
        <v>1330</v>
      </c>
      <c r="I90" s="238" t="s">
        <v>1306</v>
      </c>
      <c r="J90" s="238">
        <v>50</v>
      </c>
      <c r="K90" s="252"/>
    </row>
    <row r="91" s="1" customFormat="1" ht="15" customHeight="1">
      <c r="B91" s="263"/>
      <c r="C91" s="238" t="s">
        <v>1331</v>
      </c>
      <c r="D91" s="238"/>
      <c r="E91" s="238"/>
      <c r="F91" s="261" t="s">
        <v>1310</v>
      </c>
      <c r="G91" s="262"/>
      <c r="H91" s="238" t="s">
        <v>1331</v>
      </c>
      <c r="I91" s="238" t="s">
        <v>1306</v>
      </c>
      <c r="J91" s="238">
        <v>50</v>
      </c>
      <c r="K91" s="252"/>
    </row>
    <row r="92" s="1" customFormat="1" ht="15" customHeight="1">
      <c r="B92" s="263"/>
      <c r="C92" s="238" t="s">
        <v>1332</v>
      </c>
      <c r="D92" s="238"/>
      <c r="E92" s="238"/>
      <c r="F92" s="261" t="s">
        <v>1310</v>
      </c>
      <c r="G92" s="262"/>
      <c r="H92" s="238" t="s">
        <v>1333</v>
      </c>
      <c r="I92" s="238" t="s">
        <v>1306</v>
      </c>
      <c r="J92" s="238">
        <v>255</v>
      </c>
      <c r="K92" s="252"/>
    </row>
    <row r="93" s="1" customFormat="1" ht="15" customHeight="1">
      <c r="B93" s="263"/>
      <c r="C93" s="238" t="s">
        <v>1334</v>
      </c>
      <c r="D93" s="238"/>
      <c r="E93" s="238"/>
      <c r="F93" s="261" t="s">
        <v>1304</v>
      </c>
      <c r="G93" s="262"/>
      <c r="H93" s="238" t="s">
        <v>1335</v>
      </c>
      <c r="I93" s="238" t="s">
        <v>1336</v>
      </c>
      <c r="J93" s="238"/>
      <c r="K93" s="252"/>
    </row>
    <row r="94" s="1" customFormat="1" ht="15" customHeight="1">
      <c r="B94" s="263"/>
      <c r="C94" s="238" t="s">
        <v>1337</v>
      </c>
      <c r="D94" s="238"/>
      <c r="E94" s="238"/>
      <c r="F94" s="261" t="s">
        <v>1304</v>
      </c>
      <c r="G94" s="262"/>
      <c r="H94" s="238" t="s">
        <v>1338</v>
      </c>
      <c r="I94" s="238" t="s">
        <v>1339</v>
      </c>
      <c r="J94" s="238"/>
      <c r="K94" s="252"/>
    </row>
    <row r="95" s="1" customFormat="1" ht="15" customHeight="1">
      <c r="B95" s="263"/>
      <c r="C95" s="238" t="s">
        <v>1340</v>
      </c>
      <c r="D95" s="238"/>
      <c r="E95" s="238"/>
      <c r="F95" s="261" t="s">
        <v>1304</v>
      </c>
      <c r="G95" s="262"/>
      <c r="H95" s="238" t="s">
        <v>1340</v>
      </c>
      <c r="I95" s="238" t="s">
        <v>1339</v>
      </c>
      <c r="J95" s="238"/>
      <c r="K95" s="252"/>
    </row>
    <row r="96" s="1" customFormat="1" ht="15" customHeight="1">
      <c r="B96" s="263"/>
      <c r="C96" s="238" t="s">
        <v>37</v>
      </c>
      <c r="D96" s="238"/>
      <c r="E96" s="238"/>
      <c r="F96" s="261" t="s">
        <v>1304</v>
      </c>
      <c r="G96" s="262"/>
      <c r="H96" s="238" t="s">
        <v>1341</v>
      </c>
      <c r="I96" s="238" t="s">
        <v>1339</v>
      </c>
      <c r="J96" s="238"/>
      <c r="K96" s="252"/>
    </row>
    <row r="97" s="1" customFormat="1" ht="15" customHeight="1">
      <c r="B97" s="263"/>
      <c r="C97" s="238" t="s">
        <v>47</v>
      </c>
      <c r="D97" s="238"/>
      <c r="E97" s="238"/>
      <c r="F97" s="261" t="s">
        <v>1304</v>
      </c>
      <c r="G97" s="262"/>
      <c r="H97" s="238" t="s">
        <v>1342</v>
      </c>
      <c r="I97" s="238" t="s">
        <v>1339</v>
      </c>
      <c r="J97" s="238"/>
      <c r="K97" s="252"/>
    </row>
    <row r="98" s="1" customFormat="1" ht="15" customHeight="1">
      <c r="B98" s="266"/>
      <c r="C98" s="267"/>
      <c r="D98" s="267"/>
      <c r="E98" s="267"/>
      <c r="F98" s="267"/>
      <c r="G98" s="267"/>
      <c r="H98" s="267"/>
      <c r="I98" s="267"/>
      <c r="J98" s="267"/>
      <c r="K98" s="268"/>
    </row>
    <row r="99" s="1" customFormat="1" ht="18.75" customHeight="1">
      <c r="B99" s="269"/>
      <c r="C99" s="270"/>
      <c r="D99" s="270"/>
      <c r="E99" s="270"/>
      <c r="F99" s="270"/>
      <c r="G99" s="270"/>
      <c r="H99" s="270"/>
      <c r="I99" s="270"/>
      <c r="J99" s="270"/>
      <c r="K99" s="269"/>
    </row>
    <row r="100" s="1" customFormat="1" ht="18.75" customHeight="1">
      <c r="B100" s="246"/>
      <c r="C100" s="246"/>
      <c r="D100" s="246"/>
      <c r="E100" s="246"/>
      <c r="F100" s="246"/>
      <c r="G100" s="246"/>
      <c r="H100" s="246"/>
      <c r="I100" s="246"/>
      <c r="J100" s="246"/>
      <c r="K100" s="246"/>
    </row>
    <row r="101" s="1" customFormat="1" ht="7.5" customHeight="1">
      <c r="B101" s="247"/>
      <c r="C101" s="248"/>
      <c r="D101" s="248"/>
      <c r="E101" s="248"/>
      <c r="F101" s="248"/>
      <c r="G101" s="248"/>
      <c r="H101" s="248"/>
      <c r="I101" s="248"/>
      <c r="J101" s="248"/>
      <c r="K101" s="249"/>
    </row>
    <row r="102" s="1" customFormat="1" ht="45" customHeight="1">
      <c r="B102" s="250"/>
      <c r="C102" s="251" t="s">
        <v>1343</v>
      </c>
      <c r="D102" s="251"/>
      <c r="E102" s="251"/>
      <c r="F102" s="251"/>
      <c r="G102" s="251"/>
      <c r="H102" s="251"/>
      <c r="I102" s="251"/>
      <c r="J102" s="251"/>
      <c r="K102" s="252"/>
    </row>
    <row r="103" s="1" customFormat="1" ht="17.25" customHeight="1">
      <c r="B103" s="250"/>
      <c r="C103" s="253" t="s">
        <v>1298</v>
      </c>
      <c r="D103" s="253"/>
      <c r="E103" s="253"/>
      <c r="F103" s="253" t="s">
        <v>1299</v>
      </c>
      <c r="G103" s="254"/>
      <c r="H103" s="253" t="s">
        <v>53</v>
      </c>
      <c r="I103" s="253" t="s">
        <v>56</v>
      </c>
      <c r="J103" s="253" t="s">
        <v>1300</v>
      </c>
      <c r="K103" s="252"/>
    </row>
    <row r="104" s="1" customFormat="1" ht="17.25" customHeight="1">
      <c r="B104" s="250"/>
      <c r="C104" s="255" t="s">
        <v>1301</v>
      </c>
      <c r="D104" s="255"/>
      <c r="E104" s="255"/>
      <c r="F104" s="256" t="s">
        <v>1302</v>
      </c>
      <c r="G104" s="257"/>
      <c r="H104" s="255"/>
      <c r="I104" s="255"/>
      <c r="J104" s="255" t="s">
        <v>1303</v>
      </c>
      <c r="K104" s="252"/>
    </row>
    <row r="105" s="1" customFormat="1" ht="5.25" customHeight="1">
      <c r="B105" s="250"/>
      <c r="C105" s="253"/>
      <c r="D105" s="253"/>
      <c r="E105" s="253"/>
      <c r="F105" s="253"/>
      <c r="G105" s="271"/>
      <c r="H105" s="253"/>
      <c r="I105" s="253"/>
      <c r="J105" s="253"/>
      <c r="K105" s="252"/>
    </row>
    <row r="106" s="1" customFormat="1" ht="15" customHeight="1">
      <c r="B106" s="250"/>
      <c r="C106" s="238" t="s">
        <v>52</v>
      </c>
      <c r="D106" s="260"/>
      <c r="E106" s="260"/>
      <c r="F106" s="261" t="s">
        <v>1304</v>
      </c>
      <c r="G106" s="238"/>
      <c r="H106" s="238" t="s">
        <v>1344</v>
      </c>
      <c r="I106" s="238" t="s">
        <v>1306</v>
      </c>
      <c r="J106" s="238">
        <v>20</v>
      </c>
      <c r="K106" s="252"/>
    </row>
    <row r="107" s="1" customFormat="1" ht="15" customHeight="1">
      <c r="B107" s="250"/>
      <c r="C107" s="238" t="s">
        <v>1307</v>
      </c>
      <c r="D107" s="238"/>
      <c r="E107" s="238"/>
      <c r="F107" s="261" t="s">
        <v>1304</v>
      </c>
      <c r="G107" s="238"/>
      <c r="H107" s="238" t="s">
        <v>1344</v>
      </c>
      <c r="I107" s="238" t="s">
        <v>1306</v>
      </c>
      <c r="J107" s="238">
        <v>120</v>
      </c>
      <c r="K107" s="252"/>
    </row>
    <row r="108" s="1" customFormat="1" ht="15" customHeight="1">
      <c r="B108" s="263"/>
      <c r="C108" s="238" t="s">
        <v>1309</v>
      </c>
      <c r="D108" s="238"/>
      <c r="E108" s="238"/>
      <c r="F108" s="261" t="s">
        <v>1310</v>
      </c>
      <c r="G108" s="238"/>
      <c r="H108" s="238" t="s">
        <v>1344</v>
      </c>
      <c r="I108" s="238" t="s">
        <v>1306</v>
      </c>
      <c r="J108" s="238">
        <v>50</v>
      </c>
      <c r="K108" s="252"/>
    </row>
    <row r="109" s="1" customFormat="1" ht="15" customHeight="1">
      <c r="B109" s="263"/>
      <c r="C109" s="238" t="s">
        <v>1312</v>
      </c>
      <c r="D109" s="238"/>
      <c r="E109" s="238"/>
      <c r="F109" s="261" t="s">
        <v>1304</v>
      </c>
      <c r="G109" s="238"/>
      <c r="H109" s="238" t="s">
        <v>1344</v>
      </c>
      <c r="I109" s="238" t="s">
        <v>1314</v>
      </c>
      <c r="J109" s="238"/>
      <c r="K109" s="252"/>
    </row>
    <row r="110" s="1" customFormat="1" ht="15" customHeight="1">
      <c r="B110" s="263"/>
      <c r="C110" s="238" t="s">
        <v>1323</v>
      </c>
      <c r="D110" s="238"/>
      <c r="E110" s="238"/>
      <c r="F110" s="261" t="s">
        <v>1310</v>
      </c>
      <c r="G110" s="238"/>
      <c r="H110" s="238" t="s">
        <v>1344</v>
      </c>
      <c r="I110" s="238" t="s">
        <v>1306</v>
      </c>
      <c r="J110" s="238">
        <v>50</v>
      </c>
      <c r="K110" s="252"/>
    </row>
    <row r="111" s="1" customFormat="1" ht="15" customHeight="1">
      <c r="B111" s="263"/>
      <c r="C111" s="238" t="s">
        <v>1331</v>
      </c>
      <c r="D111" s="238"/>
      <c r="E111" s="238"/>
      <c r="F111" s="261" t="s">
        <v>1310</v>
      </c>
      <c r="G111" s="238"/>
      <c r="H111" s="238" t="s">
        <v>1344</v>
      </c>
      <c r="I111" s="238" t="s">
        <v>1306</v>
      </c>
      <c r="J111" s="238">
        <v>50</v>
      </c>
      <c r="K111" s="252"/>
    </row>
    <row r="112" s="1" customFormat="1" ht="15" customHeight="1">
      <c r="B112" s="263"/>
      <c r="C112" s="238" t="s">
        <v>1329</v>
      </c>
      <c r="D112" s="238"/>
      <c r="E112" s="238"/>
      <c r="F112" s="261" t="s">
        <v>1310</v>
      </c>
      <c r="G112" s="238"/>
      <c r="H112" s="238" t="s">
        <v>1344</v>
      </c>
      <c r="I112" s="238" t="s">
        <v>1306</v>
      </c>
      <c r="J112" s="238">
        <v>50</v>
      </c>
      <c r="K112" s="252"/>
    </row>
    <row r="113" s="1" customFormat="1" ht="15" customHeight="1">
      <c r="B113" s="263"/>
      <c r="C113" s="238" t="s">
        <v>52</v>
      </c>
      <c r="D113" s="238"/>
      <c r="E113" s="238"/>
      <c r="F113" s="261" t="s">
        <v>1304</v>
      </c>
      <c r="G113" s="238"/>
      <c r="H113" s="238" t="s">
        <v>1345</v>
      </c>
      <c r="I113" s="238" t="s">
        <v>1306</v>
      </c>
      <c r="J113" s="238">
        <v>20</v>
      </c>
      <c r="K113" s="252"/>
    </row>
    <row r="114" s="1" customFormat="1" ht="15" customHeight="1">
      <c r="B114" s="263"/>
      <c r="C114" s="238" t="s">
        <v>1346</v>
      </c>
      <c r="D114" s="238"/>
      <c r="E114" s="238"/>
      <c r="F114" s="261" t="s">
        <v>1304</v>
      </c>
      <c r="G114" s="238"/>
      <c r="H114" s="238" t="s">
        <v>1347</v>
      </c>
      <c r="I114" s="238" t="s">
        <v>1306</v>
      </c>
      <c r="J114" s="238">
        <v>120</v>
      </c>
      <c r="K114" s="252"/>
    </row>
    <row r="115" s="1" customFormat="1" ht="15" customHeight="1">
      <c r="B115" s="263"/>
      <c r="C115" s="238" t="s">
        <v>37</v>
      </c>
      <c r="D115" s="238"/>
      <c r="E115" s="238"/>
      <c r="F115" s="261" t="s">
        <v>1304</v>
      </c>
      <c r="G115" s="238"/>
      <c r="H115" s="238" t="s">
        <v>1348</v>
      </c>
      <c r="I115" s="238" t="s">
        <v>1339</v>
      </c>
      <c r="J115" s="238"/>
      <c r="K115" s="252"/>
    </row>
    <row r="116" s="1" customFormat="1" ht="15" customHeight="1">
      <c r="B116" s="263"/>
      <c r="C116" s="238" t="s">
        <v>47</v>
      </c>
      <c r="D116" s="238"/>
      <c r="E116" s="238"/>
      <c r="F116" s="261" t="s">
        <v>1304</v>
      </c>
      <c r="G116" s="238"/>
      <c r="H116" s="238" t="s">
        <v>1349</v>
      </c>
      <c r="I116" s="238" t="s">
        <v>1339</v>
      </c>
      <c r="J116" s="238"/>
      <c r="K116" s="252"/>
    </row>
    <row r="117" s="1" customFormat="1" ht="15" customHeight="1">
      <c r="B117" s="263"/>
      <c r="C117" s="238" t="s">
        <v>56</v>
      </c>
      <c r="D117" s="238"/>
      <c r="E117" s="238"/>
      <c r="F117" s="261" t="s">
        <v>1304</v>
      </c>
      <c r="G117" s="238"/>
      <c r="H117" s="238" t="s">
        <v>1350</v>
      </c>
      <c r="I117" s="238" t="s">
        <v>1351</v>
      </c>
      <c r="J117" s="238"/>
      <c r="K117" s="252"/>
    </row>
    <row r="118" s="1" customFormat="1" ht="15" customHeight="1">
      <c r="B118" s="266"/>
      <c r="C118" s="272"/>
      <c r="D118" s="272"/>
      <c r="E118" s="272"/>
      <c r="F118" s="272"/>
      <c r="G118" s="272"/>
      <c r="H118" s="272"/>
      <c r="I118" s="272"/>
      <c r="J118" s="272"/>
      <c r="K118" s="268"/>
    </row>
    <row r="119" s="1" customFormat="1" ht="18.75" customHeight="1">
      <c r="B119" s="273"/>
      <c r="C119" s="274"/>
      <c r="D119" s="274"/>
      <c r="E119" s="274"/>
      <c r="F119" s="275"/>
      <c r="G119" s="274"/>
      <c r="H119" s="274"/>
      <c r="I119" s="274"/>
      <c r="J119" s="274"/>
      <c r="K119" s="273"/>
    </row>
    <row r="120" s="1" customFormat="1" ht="18.75" customHeight="1">
      <c r="B120" s="246"/>
      <c r="C120" s="246"/>
      <c r="D120" s="246"/>
      <c r="E120" s="246"/>
      <c r="F120" s="246"/>
      <c r="G120" s="246"/>
      <c r="H120" s="246"/>
      <c r="I120" s="246"/>
      <c r="J120" s="246"/>
      <c r="K120" s="246"/>
    </row>
    <row r="121" s="1" customFormat="1" ht="7.5" customHeight="1">
      <c r="B121" s="276"/>
      <c r="C121" s="277"/>
      <c r="D121" s="277"/>
      <c r="E121" s="277"/>
      <c r="F121" s="277"/>
      <c r="G121" s="277"/>
      <c r="H121" s="277"/>
      <c r="I121" s="277"/>
      <c r="J121" s="277"/>
      <c r="K121" s="278"/>
    </row>
    <row r="122" s="1" customFormat="1" ht="45" customHeight="1">
      <c r="B122" s="279"/>
      <c r="C122" s="229" t="s">
        <v>1352</v>
      </c>
      <c r="D122" s="229"/>
      <c r="E122" s="229"/>
      <c r="F122" s="229"/>
      <c r="G122" s="229"/>
      <c r="H122" s="229"/>
      <c r="I122" s="229"/>
      <c r="J122" s="229"/>
      <c r="K122" s="280"/>
    </row>
    <row r="123" s="1" customFormat="1" ht="17.25" customHeight="1">
      <c r="B123" s="281"/>
      <c r="C123" s="253" t="s">
        <v>1298</v>
      </c>
      <c r="D123" s="253"/>
      <c r="E123" s="253"/>
      <c r="F123" s="253" t="s">
        <v>1299</v>
      </c>
      <c r="G123" s="254"/>
      <c r="H123" s="253" t="s">
        <v>53</v>
      </c>
      <c r="I123" s="253" t="s">
        <v>56</v>
      </c>
      <c r="J123" s="253" t="s">
        <v>1300</v>
      </c>
      <c r="K123" s="282"/>
    </row>
    <row r="124" s="1" customFormat="1" ht="17.25" customHeight="1">
      <c r="B124" s="281"/>
      <c r="C124" s="255" t="s">
        <v>1301</v>
      </c>
      <c r="D124" s="255"/>
      <c r="E124" s="255"/>
      <c r="F124" s="256" t="s">
        <v>1302</v>
      </c>
      <c r="G124" s="257"/>
      <c r="H124" s="255"/>
      <c r="I124" s="255"/>
      <c r="J124" s="255" t="s">
        <v>1303</v>
      </c>
      <c r="K124" s="282"/>
    </row>
    <row r="125" s="1" customFormat="1" ht="5.25" customHeight="1">
      <c r="B125" s="283"/>
      <c r="C125" s="258"/>
      <c r="D125" s="258"/>
      <c r="E125" s="258"/>
      <c r="F125" s="258"/>
      <c r="G125" s="284"/>
      <c r="H125" s="258"/>
      <c r="I125" s="258"/>
      <c r="J125" s="258"/>
      <c r="K125" s="285"/>
    </row>
    <row r="126" s="1" customFormat="1" ht="15" customHeight="1">
      <c r="B126" s="283"/>
      <c r="C126" s="238" t="s">
        <v>1307</v>
      </c>
      <c r="D126" s="260"/>
      <c r="E126" s="260"/>
      <c r="F126" s="261" t="s">
        <v>1304</v>
      </c>
      <c r="G126" s="238"/>
      <c r="H126" s="238" t="s">
        <v>1344</v>
      </c>
      <c r="I126" s="238" t="s">
        <v>1306</v>
      </c>
      <c r="J126" s="238">
        <v>120</v>
      </c>
      <c r="K126" s="286"/>
    </row>
    <row r="127" s="1" customFormat="1" ht="15" customHeight="1">
      <c r="B127" s="283"/>
      <c r="C127" s="238" t="s">
        <v>1353</v>
      </c>
      <c r="D127" s="238"/>
      <c r="E127" s="238"/>
      <c r="F127" s="261" t="s">
        <v>1304</v>
      </c>
      <c r="G127" s="238"/>
      <c r="H127" s="238" t="s">
        <v>1354</v>
      </c>
      <c r="I127" s="238" t="s">
        <v>1306</v>
      </c>
      <c r="J127" s="238" t="s">
        <v>1355</v>
      </c>
      <c r="K127" s="286"/>
    </row>
    <row r="128" s="1" customFormat="1" ht="15" customHeight="1">
      <c r="B128" s="283"/>
      <c r="C128" s="238" t="s">
        <v>1252</v>
      </c>
      <c r="D128" s="238"/>
      <c r="E128" s="238"/>
      <c r="F128" s="261" t="s">
        <v>1304</v>
      </c>
      <c r="G128" s="238"/>
      <c r="H128" s="238" t="s">
        <v>1356</v>
      </c>
      <c r="I128" s="238" t="s">
        <v>1306</v>
      </c>
      <c r="J128" s="238" t="s">
        <v>1355</v>
      </c>
      <c r="K128" s="286"/>
    </row>
    <row r="129" s="1" customFormat="1" ht="15" customHeight="1">
      <c r="B129" s="283"/>
      <c r="C129" s="238" t="s">
        <v>1315</v>
      </c>
      <c r="D129" s="238"/>
      <c r="E129" s="238"/>
      <c r="F129" s="261" t="s">
        <v>1310</v>
      </c>
      <c r="G129" s="238"/>
      <c r="H129" s="238" t="s">
        <v>1316</v>
      </c>
      <c r="I129" s="238" t="s">
        <v>1306</v>
      </c>
      <c r="J129" s="238">
        <v>15</v>
      </c>
      <c r="K129" s="286"/>
    </row>
    <row r="130" s="1" customFormat="1" ht="15" customHeight="1">
      <c r="B130" s="283"/>
      <c r="C130" s="264" t="s">
        <v>1317</v>
      </c>
      <c r="D130" s="264"/>
      <c r="E130" s="264"/>
      <c r="F130" s="265" t="s">
        <v>1310</v>
      </c>
      <c r="G130" s="264"/>
      <c r="H130" s="264" t="s">
        <v>1318</v>
      </c>
      <c r="I130" s="264" t="s">
        <v>1306</v>
      </c>
      <c r="J130" s="264">
        <v>15</v>
      </c>
      <c r="K130" s="286"/>
    </row>
    <row r="131" s="1" customFormat="1" ht="15" customHeight="1">
      <c r="B131" s="283"/>
      <c r="C131" s="264" t="s">
        <v>1319</v>
      </c>
      <c r="D131" s="264"/>
      <c r="E131" s="264"/>
      <c r="F131" s="265" t="s">
        <v>1310</v>
      </c>
      <c r="G131" s="264"/>
      <c r="H131" s="264" t="s">
        <v>1320</v>
      </c>
      <c r="I131" s="264" t="s">
        <v>1306</v>
      </c>
      <c r="J131" s="264">
        <v>20</v>
      </c>
      <c r="K131" s="286"/>
    </row>
    <row r="132" s="1" customFormat="1" ht="15" customHeight="1">
      <c r="B132" s="283"/>
      <c r="C132" s="264" t="s">
        <v>1321</v>
      </c>
      <c r="D132" s="264"/>
      <c r="E132" s="264"/>
      <c r="F132" s="265" t="s">
        <v>1310</v>
      </c>
      <c r="G132" s="264"/>
      <c r="H132" s="264" t="s">
        <v>1322</v>
      </c>
      <c r="I132" s="264" t="s">
        <v>1306</v>
      </c>
      <c r="J132" s="264">
        <v>20</v>
      </c>
      <c r="K132" s="286"/>
    </row>
    <row r="133" s="1" customFormat="1" ht="15" customHeight="1">
      <c r="B133" s="283"/>
      <c r="C133" s="238" t="s">
        <v>1309</v>
      </c>
      <c r="D133" s="238"/>
      <c r="E133" s="238"/>
      <c r="F133" s="261" t="s">
        <v>1310</v>
      </c>
      <c r="G133" s="238"/>
      <c r="H133" s="238" t="s">
        <v>1344</v>
      </c>
      <c r="I133" s="238" t="s">
        <v>1306</v>
      </c>
      <c r="J133" s="238">
        <v>50</v>
      </c>
      <c r="K133" s="286"/>
    </row>
    <row r="134" s="1" customFormat="1" ht="15" customHeight="1">
      <c r="B134" s="283"/>
      <c r="C134" s="238" t="s">
        <v>1323</v>
      </c>
      <c r="D134" s="238"/>
      <c r="E134" s="238"/>
      <c r="F134" s="261" t="s">
        <v>1310</v>
      </c>
      <c r="G134" s="238"/>
      <c r="H134" s="238" t="s">
        <v>1344</v>
      </c>
      <c r="I134" s="238" t="s">
        <v>1306</v>
      </c>
      <c r="J134" s="238">
        <v>50</v>
      </c>
      <c r="K134" s="286"/>
    </row>
    <row r="135" s="1" customFormat="1" ht="15" customHeight="1">
      <c r="B135" s="283"/>
      <c r="C135" s="238" t="s">
        <v>1329</v>
      </c>
      <c r="D135" s="238"/>
      <c r="E135" s="238"/>
      <c r="F135" s="261" t="s">
        <v>1310</v>
      </c>
      <c r="G135" s="238"/>
      <c r="H135" s="238" t="s">
        <v>1344</v>
      </c>
      <c r="I135" s="238" t="s">
        <v>1306</v>
      </c>
      <c r="J135" s="238">
        <v>50</v>
      </c>
      <c r="K135" s="286"/>
    </row>
    <row r="136" s="1" customFormat="1" ht="15" customHeight="1">
      <c r="B136" s="283"/>
      <c r="C136" s="238" t="s">
        <v>1331</v>
      </c>
      <c r="D136" s="238"/>
      <c r="E136" s="238"/>
      <c r="F136" s="261" t="s">
        <v>1310</v>
      </c>
      <c r="G136" s="238"/>
      <c r="H136" s="238" t="s">
        <v>1344</v>
      </c>
      <c r="I136" s="238" t="s">
        <v>1306</v>
      </c>
      <c r="J136" s="238">
        <v>50</v>
      </c>
      <c r="K136" s="286"/>
    </row>
    <row r="137" s="1" customFormat="1" ht="15" customHeight="1">
      <c r="B137" s="283"/>
      <c r="C137" s="238" t="s">
        <v>1332</v>
      </c>
      <c r="D137" s="238"/>
      <c r="E137" s="238"/>
      <c r="F137" s="261" t="s">
        <v>1310</v>
      </c>
      <c r="G137" s="238"/>
      <c r="H137" s="238" t="s">
        <v>1357</v>
      </c>
      <c r="I137" s="238" t="s">
        <v>1306</v>
      </c>
      <c r="J137" s="238">
        <v>255</v>
      </c>
      <c r="K137" s="286"/>
    </row>
    <row r="138" s="1" customFormat="1" ht="15" customHeight="1">
      <c r="B138" s="283"/>
      <c r="C138" s="238" t="s">
        <v>1334</v>
      </c>
      <c r="D138" s="238"/>
      <c r="E138" s="238"/>
      <c r="F138" s="261" t="s">
        <v>1304</v>
      </c>
      <c r="G138" s="238"/>
      <c r="H138" s="238" t="s">
        <v>1358</v>
      </c>
      <c r="I138" s="238" t="s">
        <v>1336</v>
      </c>
      <c r="J138" s="238"/>
      <c r="K138" s="286"/>
    </row>
    <row r="139" s="1" customFormat="1" ht="15" customHeight="1">
      <c r="B139" s="283"/>
      <c r="C139" s="238" t="s">
        <v>1337</v>
      </c>
      <c r="D139" s="238"/>
      <c r="E139" s="238"/>
      <c r="F139" s="261" t="s">
        <v>1304</v>
      </c>
      <c r="G139" s="238"/>
      <c r="H139" s="238" t="s">
        <v>1359</v>
      </c>
      <c r="I139" s="238" t="s">
        <v>1339</v>
      </c>
      <c r="J139" s="238"/>
      <c r="K139" s="286"/>
    </row>
    <row r="140" s="1" customFormat="1" ht="15" customHeight="1">
      <c r="B140" s="283"/>
      <c r="C140" s="238" t="s">
        <v>1340</v>
      </c>
      <c r="D140" s="238"/>
      <c r="E140" s="238"/>
      <c r="F140" s="261" t="s">
        <v>1304</v>
      </c>
      <c r="G140" s="238"/>
      <c r="H140" s="238" t="s">
        <v>1340</v>
      </c>
      <c r="I140" s="238" t="s">
        <v>1339</v>
      </c>
      <c r="J140" s="238"/>
      <c r="K140" s="286"/>
    </row>
    <row r="141" s="1" customFormat="1" ht="15" customHeight="1">
      <c r="B141" s="283"/>
      <c r="C141" s="238" t="s">
        <v>37</v>
      </c>
      <c r="D141" s="238"/>
      <c r="E141" s="238"/>
      <c r="F141" s="261" t="s">
        <v>1304</v>
      </c>
      <c r="G141" s="238"/>
      <c r="H141" s="238" t="s">
        <v>1360</v>
      </c>
      <c r="I141" s="238" t="s">
        <v>1339</v>
      </c>
      <c r="J141" s="238"/>
      <c r="K141" s="286"/>
    </row>
    <row r="142" s="1" customFormat="1" ht="15" customHeight="1">
      <c r="B142" s="283"/>
      <c r="C142" s="238" t="s">
        <v>1361</v>
      </c>
      <c r="D142" s="238"/>
      <c r="E142" s="238"/>
      <c r="F142" s="261" t="s">
        <v>1304</v>
      </c>
      <c r="G142" s="238"/>
      <c r="H142" s="238" t="s">
        <v>1362</v>
      </c>
      <c r="I142" s="238" t="s">
        <v>1339</v>
      </c>
      <c r="J142" s="238"/>
      <c r="K142" s="286"/>
    </row>
    <row r="143" s="1" customFormat="1" ht="15" customHeight="1">
      <c r="B143" s="287"/>
      <c r="C143" s="288"/>
      <c r="D143" s="288"/>
      <c r="E143" s="288"/>
      <c r="F143" s="288"/>
      <c r="G143" s="288"/>
      <c r="H143" s="288"/>
      <c r="I143" s="288"/>
      <c r="J143" s="288"/>
      <c r="K143" s="289"/>
    </row>
    <row r="144" s="1" customFormat="1" ht="18.75" customHeight="1">
      <c r="B144" s="274"/>
      <c r="C144" s="274"/>
      <c r="D144" s="274"/>
      <c r="E144" s="274"/>
      <c r="F144" s="275"/>
      <c r="G144" s="274"/>
      <c r="H144" s="274"/>
      <c r="I144" s="274"/>
      <c r="J144" s="274"/>
      <c r="K144" s="274"/>
    </row>
    <row r="145" s="1" customFormat="1" ht="18.75" customHeight="1">
      <c r="B145" s="246"/>
      <c r="C145" s="246"/>
      <c r="D145" s="246"/>
      <c r="E145" s="246"/>
      <c r="F145" s="246"/>
      <c r="G145" s="246"/>
      <c r="H145" s="246"/>
      <c r="I145" s="246"/>
      <c r="J145" s="246"/>
      <c r="K145" s="246"/>
    </row>
    <row r="146" s="1" customFormat="1" ht="7.5" customHeight="1">
      <c r="B146" s="247"/>
      <c r="C146" s="248"/>
      <c r="D146" s="248"/>
      <c r="E146" s="248"/>
      <c r="F146" s="248"/>
      <c r="G146" s="248"/>
      <c r="H146" s="248"/>
      <c r="I146" s="248"/>
      <c r="J146" s="248"/>
      <c r="K146" s="249"/>
    </row>
    <row r="147" s="1" customFormat="1" ht="45" customHeight="1">
      <c r="B147" s="250"/>
      <c r="C147" s="251" t="s">
        <v>1363</v>
      </c>
      <c r="D147" s="251"/>
      <c r="E147" s="251"/>
      <c r="F147" s="251"/>
      <c r="G147" s="251"/>
      <c r="H147" s="251"/>
      <c r="I147" s="251"/>
      <c r="J147" s="251"/>
      <c r="K147" s="252"/>
    </row>
    <row r="148" s="1" customFormat="1" ht="17.25" customHeight="1">
      <c r="B148" s="250"/>
      <c r="C148" s="253" t="s">
        <v>1298</v>
      </c>
      <c r="D148" s="253"/>
      <c r="E148" s="253"/>
      <c r="F148" s="253" t="s">
        <v>1299</v>
      </c>
      <c r="G148" s="254"/>
      <c r="H148" s="253" t="s">
        <v>53</v>
      </c>
      <c r="I148" s="253" t="s">
        <v>56</v>
      </c>
      <c r="J148" s="253" t="s">
        <v>1300</v>
      </c>
      <c r="K148" s="252"/>
    </row>
    <row r="149" s="1" customFormat="1" ht="17.25" customHeight="1">
      <c r="B149" s="250"/>
      <c r="C149" s="255" t="s">
        <v>1301</v>
      </c>
      <c r="D149" s="255"/>
      <c r="E149" s="255"/>
      <c r="F149" s="256" t="s">
        <v>1302</v>
      </c>
      <c r="G149" s="257"/>
      <c r="H149" s="255"/>
      <c r="I149" s="255"/>
      <c r="J149" s="255" t="s">
        <v>1303</v>
      </c>
      <c r="K149" s="252"/>
    </row>
    <row r="150" s="1" customFormat="1" ht="5.25" customHeight="1">
      <c r="B150" s="263"/>
      <c r="C150" s="258"/>
      <c r="D150" s="258"/>
      <c r="E150" s="258"/>
      <c r="F150" s="258"/>
      <c r="G150" s="259"/>
      <c r="H150" s="258"/>
      <c r="I150" s="258"/>
      <c r="J150" s="258"/>
      <c r="K150" s="286"/>
    </row>
    <row r="151" s="1" customFormat="1" ht="15" customHeight="1">
      <c r="B151" s="263"/>
      <c r="C151" s="290" t="s">
        <v>1307</v>
      </c>
      <c r="D151" s="238"/>
      <c r="E151" s="238"/>
      <c r="F151" s="291" t="s">
        <v>1304</v>
      </c>
      <c r="G151" s="238"/>
      <c r="H151" s="290" t="s">
        <v>1344</v>
      </c>
      <c r="I151" s="290" t="s">
        <v>1306</v>
      </c>
      <c r="J151" s="290">
        <v>120</v>
      </c>
      <c r="K151" s="286"/>
    </row>
    <row r="152" s="1" customFormat="1" ht="15" customHeight="1">
      <c r="B152" s="263"/>
      <c r="C152" s="290" t="s">
        <v>1353</v>
      </c>
      <c r="D152" s="238"/>
      <c r="E152" s="238"/>
      <c r="F152" s="291" t="s">
        <v>1304</v>
      </c>
      <c r="G152" s="238"/>
      <c r="H152" s="290" t="s">
        <v>1364</v>
      </c>
      <c r="I152" s="290" t="s">
        <v>1306</v>
      </c>
      <c r="J152" s="290" t="s">
        <v>1355</v>
      </c>
      <c r="K152" s="286"/>
    </row>
    <row r="153" s="1" customFormat="1" ht="15" customHeight="1">
      <c r="B153" s="263"/>
      <c r="C153" s="290" t="s">
        <v>1252</v>
      </c>
      <c r="D153" s="238"/>
      <c r="E153" s="238"/>
      <c r="F153" s="291" t="s">
        <v>1304</v>
      </c>
      <c r="G153" s="238"/>
      <c r="H153" s="290" t="s">
        <v>1365</v>
      </c>
      <c r="I153" s="290" t="s">
        <v>1306</v>
      </c>
      <c r="J153" s="290" t="s">
        <v>1355</v>
      </c>
      <c r="K153" s="286"/>
    </row>
    <row r="154" s="1" customFormat="1" ht="15" customHeight="1">
      <c r="B154" s="263"/>
      <c r="C154" s="290" t="s">
        <v>1309</v>
      </c>
      <c r="D154" s="238"/>
      <c r="E154" s="238"/>
      <c r="F154" s="291" t="s">
        <v>1310</v>
      </c>
      <c r="G154" s="238"/>
      <c r="H154" s="290" t="s">
        <v>1344</v>
      </c>
      <c r="I154" s="290" t="s">
        <v>1306</v>
      </c>
      <c r="J154" s="290">
        <v>50</v>
      </c>
      <c r="K154" s="286"/>
    </row>
    <row r="155" s="1" customFormat="1" ht="15" customHeight="1">
      <c r="B155" s="263"/>
      <c r="C155" s="290" t="s">
        <v>1312</v>
      </c>
      <c r="D155" s="238"/>
      <c r="E155" s="238"/>
      <c r="F155" s="291" t="s">
        <v>1304</v>
      </c>
      <c r="G155" s="238"/>
      <c r="H155" s="290" t="s">
        <v>1344</v>
      </c>
      <c r="I155" s="290" t="s">
        <v>1314</v>
      </c>
      <c r="J155" s="290"/>
      <c r="K155" s="286"/>
    </row>
    <row r="156" s="1" customFormat="1" ht="15" customHeight="1">
      <c r="B156" s="263"/>
      <c r="C156" s="290" t="s">
        <v>1323</v>
      </c>
      <c r="D156" s="238"/>
      <c r="E156" s="238"/>
      <c r="F156" s="291" t="s">
        <v>1310</v>
      </c>
      <c r="G156" s="238"/>
      <c r="H156" s="290" t="s">
        <v>1344</v>
      </c>
      <c r="I156" s="290" t="s">
        <v>1306</v>
      </c>
      <c r="J156" s="290">
        <v>50</v>
      </c>
      <c r="K156" s="286"/>
    </row>
    <row r="157" s="1" customFormat="1" ht="15" customHeight="1">
      <c r="B157" s="263"/>
      <c r="C157" s="290" t="s">
        <v>1331</v>
      </c>
      <c r="D157" s="238"/>
      <c r="E157" s="238"/>
      <c r="F157" s="291" t="s">
        <v>1310</v>
      </c>
      <c r="G157" s="238"/>
      <c r="H157" s="290" t="s">
        <v>1344</v>
      </c>
      <c r="I157" s="290" t="s">
        <v>1306</v>
      </c>
      <c r="J157" s="290">
        <v>50</v>
      </c>
      <c r="K157" s="286"/>
    </row>
    <row r="158" s="1" customFormat="1" ht="15" customHeight="1">
      <c r="B158" s="263"/>
      <c r="C158" s="290" t="s">
        <v>1329</v>
      </c>
      <c r="D158" s="238"/>
      <c r="E158" s="238"/>
      <c r="F158" s="291" t="s">
        <v>1310</v>
      </c>
      <c r="G158" s="238"/>
      <c r="H158" s="290" t="s">
        <v>1344</v>
      </c>
      <c r="I158" s="290" t="s">
        <v>1306</v>
      </c>
      <c r="J158" s="290">
        <v>50</v>
      </c>
      <c r="K158" s="286"/>
    </row>
    <row r="159" s="1" customFormat="1" ht="15" customHeight="1">
      <c r="B159" s="263"/>
      <c r="C159" s="290" t="s">
        <v>95</v>
      </c>
      <c r="D159" s="238"/>
      <c r="E159" s="238"/>
      <c r="F159" s="291" t="s">
        <v>1304</v>
      </c>
      <c r="G159" s="238"/>
      <c r="H159" s="290" t="s">
        <v>1366</v>
      </c>
      <c r="I159" s="290" t="s">
        <v>1306</v>
      </c>
      <c r="J159" s="290" t="s">
        <v>1367</v>
      </c>
      <c r="K159" s="286"/>
    </row>
    <row r="160" s="1" customFormat="1" ht="15" customHeight="1">
      <c r="B160" s="263"/>
      <c r="C160" s="290" t="s">
        <v>1368</v>
      </c>
      <c r="D160" s="238"/>
      <c r="E160" s="238"/>
      <c r="F160" s="291" t="s">
        <v>1304</v>
      </c>
      <c r="G160" s="238"/>
      <c r="H160" s="290" t="s">
        <v>1369</v>
      </c>
      <c r="I160" s="290" t="s">
        <v>1339</v>
      </c>
      <c r="J160" s="290"/>
      <c r="K160" s="286"/>
    </row>
    <row r="161" s="1" customFormat="1" ht="15" customHeight="1">
      <c r="B161" s="292"/>
      <c r="C161" s="272"/>
      <c r="D161" s="272"/>
      <c r="E161" s="272"/>
      <c r="F161" s="272"/>
      <c r="G161" s="272"/>
      <c r="H161" s="272"/>
      <c r="I161" s="272"/>
      <c r="J161" s="272"/>
      <c r="K161" s="293"/>
    </row>
    <row r="162" s="1" customFormat="1" ht="18.75" customHeight="1">
      <c r="B162" s="274"/>
      <c r="C162" s="284"/>
      <c r="D162" s="284"/>
      <c r="E162" s="284"/>
      <c r="F162" s="294"/>
      <c r="G162" s="284"/>
      <c r="H162" s="284"/>
      <c r="I162" s="284"/>
      <c r="J162" s="284"/>
      <c r="K162" s="274"/>
    </row>
    <row r="163" s="1" customFormat="1" ht="18.75" customHeight="1">
      <c r="B163" s="246"/>
      <c r="C163" s="246"/>
      <c r="D163" s="246"/>
      <c r="E163" s="246"/>
      <c r="F163" s="246"/>
      <c r="G163" s="246"/>
      <c r="H163" s="246"/>
      <c r="I163" s="246"/>
      <c r="J163" s="246"/>
      <c r="K163" s="246"/>
    </row>
    <row r="164" s="1" customFormat="1" ht="7.5" customHeight="1">
      <c r="B164" s="225"/>
      <c r="C164" s="226"/>
      <c r="D164" s="226"/>
      <c r="E164" s="226"/>
      <c r="F164" s="226"/>
      <c r="G164" s="226"/>
      <c r="H164" s="226"/>
      <c r="I164" s="226"/>
      <c r="J164" s="226"/>
      <c r="K164" s="227"/>
    </row>
    <row r="165" s="1" customFormat="1" ht="45" customHeight="1">
      <c r="B165" s="228"/>
      <c r="C165" s="229" t="s">
        <v>1370</v>
      </c>
      <c r="D165" s="229"/>
      <c r="E165" s="229"/>
      <c r="F165" s="229"/>
      <c r="G165" s="229"/>
      <c r="H165" s="229"/>
      <c r="I165" s="229"/>
      <c r="J165" s="229"/>
      <c r="K165" s="230"/>
    </row>
    <row r="166" s="1" customFormat="1" ht="17.25" customHeight="1">
      <c r="B166" s="228"/>
      <c r="C166" s="253" t="s">
        <v>1298</v>
      </c>
      <c r="D166" s="253"/>
      <c r="E166" s="253"/>
      <c r="F166" s="253" t="s">
        <v>1299</v>
      </c>
      <c r="G166" s="295"/>
      <c r="H166" s="296" t="s">
        <v>53</v>
      </c>
      <c r="I166" s="296" t="s">
        <v>56</v>
      </c>
      <c r="J166" s="253" t="s">
        <v>1300</v>
      </c>
      <c r="K166" s="230"/>
    </row>
    <row r="167" s="1" customFormat="1" ht="17.25" customHeight="1">
      <c r="B167" s="231"/>
      <c r="C167" s="255" t="s">
        <v>1301</v>
      </c>
      <c r="D167" s="255"/>
      <c r="E167" s="255"/>
      <c r="F167" s="256" t="s">
        <v>1302</v>
      </c>
      <c r="G167" s="297"/>
      <c r="H167" s="298"/>
      <c r="I167" s="298"/>
      <c r="J167" s="255" t="s">
        <v>1303</v>
      </c>
      <c r="K167" s="233"/>
    </row>
    <row r="168" s="1" customFormat="1" ht="5.25" customHeight="1">
      <c r="B168" s="263"/>
      <c r="C168" s="258"/>
      <c r="D168" s="258"/>
      <c r="E168" s="258"/>
      <c r="F168" s="258"/>
      <c r="G168" s="259"/>
      <c r="H168" s="258"/>
      <c r="I168" s="258"/>
      <c r="J168" s="258"/>
      <c r="K168" s="286"/>
    </row>
    <row r="169" s="1" customFormat="1" ht="15" customHeight="1">
      <c r="B169" s="263"/>
      <c r="C169" s="238" t="s">
        <v>1307</v>
      </c>
      <c r="D169" s="238"/>
      <c r="E169" s="238"/>
      <c r="F169" s="261" t="s">
        <v>1304</v>
      </c>
      <c r="G169" s="238"/>
      <c r="H169" s="238" t="s">
        <v>1344</v>
      </c>
      <c r="I169" s="238" t="s">
        <v>1306</v>
      </c>
      <c r="J169" s="238">
        <v>120</v>
      </c>
      <c r="K169" s="286"/>
    </row>
    <row r="170" s="1" customFormat="1" ht="15" customHeight="1">
      <c r="B170" s="263"/>
      <c r="C170" s="238" t="s">
        <v>1353</v>
      </c>
      <c r="D170" s="238"/>
      <c r="E170" s="238"/>
      <c r="F170" s="261" t="s">
        <v>1304</v>
      </c>
      <c r="G170" s="238"/>
      <c r="H170" s="238" t="s">
        <v>1354</v>
      </c>
      <c r="I170" s="238" t="s">
        <v>1306</v>
      </c>
      <c r="J170" s="238" t="s">
        <v>1355</v>
      </c>
      <c r="K170" s="286"/>
    </row>
    <row r="171" s="1" customFormat="1" ht="15" customHeight="1">
      <c r="B171" s="263"/>
      <c r="C171" s="238" t="s">
        <v>1252</v>
      </c>
      <c r="D171" s="238"/>
      <c r="E171" s="238"/>
      <c r="F171" s="261" t="s">
        <v>1304</v>
      </c>
      <c r="G171" s="238"/>
      <c r="H171" s="238" t="s">
        <v>1371</v>
      </c>
      <c r="I171" s="238" t="s">
        <v>1306</v>
      </c>
      <c r="J171" s="238" t="s">
        <v>1355</v>
      </c>
      <c r="K171" s="286"/>
    </row>
    <row r="172" s="1" customFormat="1" ht="15" customHeight="1">
      <c r="B172" s="263"/>
      <c r="C172" s="238" t="s">
        <v>1309</v>
      </c>
      <c r="D172" s="238"/>
      <c r="E172" s="238"/>
      <c r="F172" s="261" t="s">
        <v>1310</v>
      </c>
      <c r="G172" s="238"/>
      <c r="H172" s="238" t="s">
        <v>1371</v>
      </c>
      <c r="I172" s="238" t="s">
        <v>1306</v>
      </c>
      <c r="J172" s="238">
        <v>50</v>
      </c>
      <c r="K172" s="286"/>
    </row>
    <row r="173" s="1" customFormat="1" ht="15" customHeight="1">
      <c r="B173" s="263"/>
      <c r="C173" s="238" t="s">
        <v>1312</v>
      </c>
      <c r="D173" s="238"/>
      <c r="E173" s="238"/>
      <c r="F173" s="261" t="s">
        <v>1304</v>
      </c>
      <c r="G173" s="238"/>
      <c r="H173" s="238" t="s">
        <v>1371</v>
      </c>
      <c r="I173" s="238" t="s">
        <v>1314</v>
      </c>
      <c r="J173" s="238"/>
      <c r="K173" s="286"/>
    </row>
    <row r="174" s="1" customFormat="1" ht="15" customHeight="1">
      <c r="B174" s="263"/>
      <c r="C174" s="238" t="s">
        <v>1323</v>
      </c>
      <c r="D174" s="238"/>
      <c r="E174" s="238"/>
      <c r="F174" s="261" t="s">
        <v>1310</v>
      </c>
      <c r="G174" s="238"/>
      <c r="H174" s="238" t="s">
        <v>1371</v>
      </c>
      <c r="I174" s="238" t="s">
        <v>1306</v>
      </c>
      <c r="J174" s="238">
        <v>50</v>
      </c>
      <c r="K174" s="286"/>
    </row>
    <row r="175" s="1" customFormat="1" ht="15" customHeight="1">
      <c r="B175" s="263"/>
      <c r="C175" s="238" t="s">
        <v>1331</v>
      </c>
      <c r="D175" s="238"/>
      <c r="E175" s="238"/>
      <c r="F175" s="261" t="s">
        <v>1310</v>
      </c>
      <c r="G175" s="238"/>
      <c r="H175" s="238" t="s">
        <v>1371</v>
      </c>
      <c r="I175" s="238" t="s">
        <v>1306</v>
      </c>
      <c r="J175" s="238">
        <v>50</v>
      </c>
      <c r="K175" s="286"/>
    </row>
    <row r="176" s="1" customFormat="1" ht="15" customHeight="1">
      <c r="B176" s="263"/>
      <c r="C176" s="238" t="s">
        <v>1329</v>
      </c>
      <c r="D176" s="238"/>
      <c r="E176" s="238"/>
      <c r="F176" s="261" t="s">
        <v>1310</v>
      </c>
      <c r="G176" s="238"/>
      <c r="H176" s="238" t="s">
        <v>1371</v>
      </c>
      <c r="I176" s="238" t="s">
        <v>1306</v>
      </c>
      <c r="J176" s="238">
        <v>50</v>
      </c>
      <c r="K176" s="286"/>
    </row>
    <row r="177" s="1" customFormat="1" ht="15" customHeight="1">
      <c r="B177" s="263"/>
      <c r="C177" s="238" t="s">
        <v>115</v>
      </c>
      <c r="D177" s="238"/>
      <c r="E177" s="238"/>
      <c r="F177" s="261" t="s">
        <v>1304</v>
      </c>
      <c r="G177" s="238"/>
      <c r="H177" s="238" t="s">
        <v>1372</v>
      </c>
      <c r="I177" s="238" t="s">
        <v>1373</v>
      </c>
      <c r="J177" s="238"/>
      <c r="K177" s="286"/>
    </row>
    <row r="178" s="1" customFormat="1" ht="15" customHeight="1">
      <c r="B178" s="263"/>
      <c r="C178" s="238" t="s">
        <v>56</v>
      </c>
      <c r="D178" s="238"/>
      <c r="E178" s="238"/>
      <c r="F178" s="261" t="s">
        <v>1304</v>
      </c>
      <c r="G178" s="238"/>
      <c r="H178" s="238" t="s">
        <v>1374</v>
      </c>
      <c r="I178" s="238" t="s">
        <v>1375</v>
      </c>
      <c r="J178" s="238">
        <v>1</v>
      </c>
      <c r="K178" s="286"/>
    </row>
    <row r="179" s="1" customFormat="1" ht="15" customHeight="1">
      <c r="B179" s="263"/>
      <c r="C179" s="238" t="s">
        <v>52</v>
      </c>
      <c r="D179" s="238"/>
      <c r="E179" s="238"/>
      <c r="F179" s="261" t="s">
        <v>1304</v>
      </c>
      <c r="G179" s="238"/>
      <c r="H179" s="238" t="s">
        <v>1376</v>
      </c>
      <c r="I179" s="238" t="s">
        <v>1306</v>
      </c>
      <c r="J179" s="238">
        <v>20</v>
      </c>
      <c r="K179" s="286"/>
    </row>
    <row r="180" s="1" customFormat="1" ht="15" customHeight="1">
      <c r="B180" s="263"/>
      <c r="C180" s="238" t="s">
        <v>53</v>
      </c>
      <c r="D180" s="238"/>
      <c r="E180" s="238"/>
      <c r="F180" s="261" t="s">
        <v>1304</v>
      </c>
      <c r="G180" s="238"/>
      <c r="H180" s="238" t="s">
        <v>1377</v>
      </c>
      <c r="I180" s="238" t="s">
        <v>1306</v>
      </c>
      <c r="J180" s="238">
        <v>255</v>
      </c>
      <c r="K180" s="286"/>
    </row>
    <row r="181" s="1" customFormat="1" ht="15" customHeight="1">
      <c r="B181" s="263"/>
      <c r="C181" s="238" t="s">
        <v>116</v>
      </c>
      <c r="D181" s="238"/>
      <c r="E181" s="238"/>
      <c r="F181" s="261" t="s">
        <v>1304</v>
      </c>
      <c r="G181" s="238"/>
      <c r="H181" s="238" t="s">
        <v>1268</v>
      </c>
      <c r="I181" s="238" t="s">
        <v>1306</v>
      </c>
      <c r="J181" s="238">
        <v>10</v>
      </c>
      <c r="K181" s="286"/>
    </row>
    <row r="182" s="1" customFormat="1" ht="15" customHeight="1">
      <c r="B182" s="263"/>
      <c r="C182" s="238" t="s">
        <v>117</v>
      </c>
      <c r="D182" s="238"/>
      <c r="E182" s="238"/>
      <c r="F182" s="261" t="s">
        <v>1304</v>
      </c>
      <c r="G182" s="238"/>
      <c r="H182" s="238" t="s">
        <v>1378</v>
      </c>
      <c r="I182" s="238" t="s">
        <v>1339</v>
      </c>
      <c r="J182" s="238"/>
      <c r="K182" s="286"/>
    </row>
    <row r="183" s="1" customFormat="1" ht="15" customHeight="1">
      <c r="B183" s="263"/>
      <c r="C183" s="238" t="s">
        <v>1379</v>
      </c>
      <c r="D183" s="238"/>
      <c r="E183" s="238"/>
      <c r="F183" s="261" t="s">
        <v>1304</v>
      </c>
      <c r="G183" s="238"/>
      <c r="H183" s="238" t="s">
        <v>1380</v>
      </c>
      <c r="I183" s="238" t="s">
        <v>1339</v>
      </c>
      <c r="J183" s="238"/>
      <c r="K183" s="286"/>
    </row>
    <row r="184" s="1" customFormat="1" ht="15" customHeight="1">
      <c r="B184" s="263"/>
      <c r="C184" s="238" t="s">
        <v>1368</v>
      </c>
      <c r="D184" s="238"/>
      <c r="E184" s="238"/>
      <c r="F184" s="261" t="s">
        <v>1304</v>
      </c>
      <c r="G184" s="238"/>
      <c r="H184" s="238" t="s">
        <v>1381</v>
      </c>
      <c r="I184" s="238" t="s">
        <v>1339</v>
      </c>
      <c r="J184" s="238"/>
      <c r="K184" s="286"/>
    </row>
    <row r="185" s="1" customFormat="1" ht="15" customHeight="1">
      <c r="B185" s="263"/>
      <c r="C185" s="238" t="s">
        <v>119</v>
      </c>
      <c r="D185" s="238"/>
      <c r="E185" s="238"/>
      <c r="F185" s="261" t="s">
        <v>1310</v>
      </c>
      <c r="G185" s="238"/>
      <c r="H185" s="238" t="s">
        <v>1382</v>
      </c>
      <c r="I185" s="238" t="s">
        <v>1306</v>
      </c>
      <c r="J185" s="238">
        <v>50</v>
      </c>
      <c r="K185" s="286"/>
    </row>
    <row r="186" s="1" customFormat="1" ht="15" customHeight="1">
      <c r="B186" s="263"/>
      <c r="C186" s="238" t="s">
        <v>1383</v>
      </c>
      <c r="D186" s="238"/>
      <c r="E186" s="238"/>
      <c r="F186" s="261" t="s">
        <v>1310</v>
      </c>
      <c r="G186" s="238"/>
      <c r="H186" s="238" t="s">
        <v>1384</v>
      </c>
      <c r="I186" s="238" t="s">
        <v>1385</v>
      </c>
      <c r="J186" s="238"/>
      <c r="K186" s="286"/>
    </row>
    <row r="187" s="1" customFormat="1" ht="15" customHeight="1">
      <c r="B187" s="263"/>
      <c r="C187" s="238" t="s">
        <v>1386</v>
      </c>
      <c r="D187" s="238"/>
      <c r="E187" s="238"/>
      <c r="F187" s="261" t="s">
        <v>1310</v>
      </c>
      <c r="G187" s="238"/>
      <c r="H187" s="238" t="s">
        <v>1387</v>
      </c>
      <c r="I187" s="238" t="s">
        <v>1385</v>
      </c>
      <c r="J187" s="238"/>
      <c r="K187" s="286"/>
    </row>
    <row r="188" s="1" customFormat="1" ht="15" customHeight="1">
      <c r="B188" s="263"/>
      <c r="C188" s="238" t="s">
        <v>1388</v>
      </c>
      <c r="D188" s="238"/>
      <c r="E188" s="238"/>
      <c r="F188" s="261" t="s">
        <v>1310</v>
      </c>
      <c r="G188" s="238"/>
      <c r="H188" s="238" t="s">
        <v>1389</v>
      </c>
      <c r="I188" s="238" t="s">
        <v>1385</v>
      </c>
      <c r="J188" s="238"/>
      <c r="K188" s="286"/>
    </row>
    <row r="189" s="1" customFormat="1" ht="15" customHeight="1">
      <c r="B189" s="263"/>
      <c r="C189" s="299" t="s">
        <v>1390</v>
      </c>
      <c r="D189" s="238"/>
      <c r="E189" s="238"/>
      <c r="F189" s="261" t="s">
        <v>1310</v>
      </c>
      <c r="G189" s="238"/>
      <c r="H189" s="238" t="s">
        <v>1391</v>
      </c>
      <c r="I189" s="238" t="s">
        <v>1392</v>
      </c>
      <c r="J189" s="300" t="s">
        <v>1393</v>
      </c>
      <c r="K189" s="286"/>
    </row>
    <row r="190" s="17" customFormat="1" ht="15" customHeight="1">
      <c r="B190" s="301"/>
      <c r="C190" s="302" t="s">
        <v>1394</v>
      </c>
      <c r="D190" s="303"/>
      <c r="E190" s="303"/>
      <c r="F190" s="304" t="s">
        <v>1310</v>
      </c>
      <c r="G190" s="303"/>
      <c r="H190" s="303" t="s">
        <v>1395</v>
      </c>
      <c r="I190" s="303" t="s">
        <v>1392</v>
      </c>
      <c r="J190" s="305" t="s">
        <v>1393</v>
      </c>
      <c r="K190" s="306"/>
    </row>
    <row r="191" s="1" customFormat="1" ht="15" customHeight="1">
      <c r="B191" s="263"/>
      <c r="C191" s="299" t="s">
        <v>41</v>
      </c>
      <c r="D191" s="238"/>
      <c r="E191" s="238"/>
      <c r="F191" s="261" t="s">
        <v>1304</v>
      </c>
      <c r="G191" s="238"/>
      <c r="H191" s="235" t="s">
        <v>1396</v>
      </c>
      <c r="I191" s="238" t="s">
        <v>1397</v>
      </c>
      <c r="J191" s="238"/>
      <c r="K191" s="286"/>
    </row>
    <row r="192" s="1" customFormat="1" ht="15" customHeight="1">
      <c r="B192" s="263"/>
      <c r="C192" s="299" t="s">
        <v>1398</v>
      </c>
      <c r="D192" s="238"/>
      <c r="E192" s="238"/>
      <c r="F192" s="261" t="s">
        <v>1304</v>
      </c>
      <c r="G192" s="238"/>
      <c r="H192" s="238" t="s">
        <v>1399</v>
      </c>
      <c r="I192" s="238" t="s">
        <v>1339</v>
      </c>
      <c r="J192" s="238"/>
      <c r="K192" s="286"/>
    </row>
    <row r="193" s="1" customFormat="1" ht="15" customHeight="1">
      <c r="B193" s="263"/>
      <c r="C193" s="299" t="s">
        <v>1400</v>
      </c>
      <c r="D193" s="238"/>
      <c r="E193" s="238"/>
      <c r="F193" s="261" t="s">
        <v>1304</v>
      </c>
      <c r="G193" s="238"/>
      <c r="H193" s="238" t="s">
        <v>1401</v>
      </c>
      <c r="I193" s="238" t="s">
        <v>1339</v>
      </c>
      <c r="J193" s="238"/>
      <c r="K193" s="286"/>
    </row>
    <row r="194" s="1" customFormat="1" ht="15" customHeight="1">
      <c r="B194" s="263"/>
      <c r="C194" s="299" t="s">
        <v>1402</v>
      </c>
      <c r="D194" s="238"/>
      <c r="E194" s="238"/>
      <c r="F194" s="261" t="s">
        <v>1310</v>
      </c>
      <c r="G194" s="238"/>
      <c r="H194" s="238" t="s">
        <v>1403</v>
      </c>
      <c r="I194" s="238" t="s">
        <v>1339</v>
      </c>
      <c r="J194" s="238"/>
      <c r="K194" s="286"/>
    </row>
    <row r="195" s="1" customFormat="1" ht="15" customHeight="1">
      <c r="B195" s="292"/>
      <c r="C195" s="307"/>
      <c r="D195" s="272"/>
      <c r="E195" s="272"/>
      <c r="F195" s="272"/>
      <c r="G195" s="272"/>
      <c r="H195" s="272"/>
      <c r="I195" s="272"/>
      <c r="J195" s="272"/>
      <c r="K195" s="293"/>
    </row>
    <row r="196" s="1" customFormat="1" ht="18.75" customHeight="1">
      <c r="B196" s="274"/>
      <c r="C196" s="284"/>
      <c r="D196" s="284"/>
      <c r="E196" s="284"/>
      <c r="F196" s="294"/>
      <c r="G196" s="284"/>
      <c r="H196" s="284"/>
      <c r="I196" s="284"/>
      <c r="J196" s="284"/>
      <c r="K196" s="274"/>
    </row>
    <row r="197" s="1" customFormat="1" ht="18.75" customHeight="1">
      <c r="B197" s="274"/>
      <c r="C197" s="284"/>
      <c r="D197" s="284"/>
      <c r="E197" s="284"/>
      <c r="F197" s="294"/>
      <c r="G197" s="284"/>
      <c r="H197" s="284"/>
      <c r="I197" s="284"/>
      <c r="J197" s="284"/>
      <c r="K197" s="274"/>
    </row>
    <row r="198" s="1" customFormat="1" ht="18.75" customHeight="1">
      <c r="B198" s="246"/>
      <c r="C198" s="246"/>
      <c r="D198" s="246"/>
      <c r="E198" s="246"/>
      <c r="F198" s="246"/>
      <c r="G198" s="246"/>
      <c r="H198" s="246"/>
      <c r="I198" s="246"/>
      <c r="J198" s="246"/>
      <c r="K198" s="246"/>
    </row>
    <row r="199" s="1" customFormat="1" ht="13.5">
      <c r="B199" s="225"/>
      <c r="C199" s="226"/>
      <c r="D199" s="226"/>
      <c r="E199" s="226"/>
      <c r="F199" s="226"/>
      <c r="G199" s="226"/>
      <c r="H199" s="226"/>
      <c r="I199" s="226"/>
      <c r="J199" s="226"/>
      <c r="K199" s="227"/>
    </row>
    <row r="200" s="1" customFormat="1" ht="21">
      <c r="B200" s="228"/>
      <c r="C200" s="229" t="s">
        <v>1404</v>
      </c>
      <c r="D200" s="229"/>
      <c r="E200" s="229"/>
      <c r="F200" s="229"/>
      <c r="G200" s="229"/>
      <c r="H200" s="229"/>
      <c r="I200" s="229"/>
      <c r="J200" s="229"/>
      <c r="K200" s="230"/>
    </row>
    <row r="201" s="1" customFormat="1" ht="25.5" customHeight="1">
      <c r="B201" s="228"/>
      <c r="C201" s="308" t="s">
        <v>1405</v>
      </c>
      <c r="D201" s="308"/>
      <c r="E201" s="308"/>
      <c r="F201" s="308" t="s">
        <v>1406</v>
      </c>
      <c r="G201" s="309"/>
      <c r="H201" s="308" t="s">
        <v>1407</v>
      </c>
      <c r="I201" s="308"/>
      <c r="J201" s="308"/>
      <c r="K201" s="230"/>
    </row>
    <row r="202" s="1" customFormat="1" ht="5.25" customHeight="1">
      <c r="B202" s="263"/>
      <c r="C202" s="258"/>
      <c r="D202" s="258"/>
      <c r="E202" s="258"/>
      <c r="F202" s="258"/>
      <c r="G202" s="284"/>
      <c r="H202" s="258"/>
      <c r="I202" s="258"/>
      <c r="J202" s="258"/>
      <c r="K202" s="286"/>
    </row>
    <row r="203" s="1" customFormat="1" ht="15" customHeight="1">
      <c r="B203" s="263"/>
      <c r="C203" s="238" t="s">
        <v>1397</v>
      </c>
      <c r="D203" s="238"/>
      <c r="E203" s="238"/>
      <c r="F203" s="261" t="s">
        <v>42</v>
      </c>
      <c r="G203" s="238"/>
      <c r="H203" s="238" t="s">
        <v>1408</v>
      </c>
      <c r="I203" s="238"/>
      <c r="J203" s="238"/>
      <c r="K203" s="286"/>
    </row>
    <row r="204" s="1" customFormat="1" ht="15" customHeight="1">
      <c r="B204" s="263"/>
      <c r="C204" s="238"/>
      <c r="D204" s="238"/>
      <c r="E204" s="238"/>
      <c r="F204" s="261" t="s">
        <v>43</v>
      </c>
      <c r="G204" s="238"/>
      <c r="H204" s="238" t="s">
        <v>1409</v>
      </c>
      <c r="I204" s="238"/>
      <c r="J204" s="238"/>
      <c r="K204" s="286"/>
    </row>
    <row r="205" s="1" customFormat="1" ht="15" customHeight="1">
      <c r="B205" s="263"/>
      <c r="C205" s="238"/>
      <c r="D205" s="238"/>
      <c r="E205" s="238"/>
      <c r="F205" s="261" t="s">
        <v>46</v>
      </c>
      <c r="G205" s="238"/>
      <c r="H205" s="238" t="s">
        <v>1410</v>
      </c>
      <c r="I205" s="238"/>
      <c r="J205" s="238"/>
      <c r="K205" s="286"/>
    </row>
    <row r="206" s="1" customFormat="1" ht="15" customHeight="1">
      <c r="B206" s="263"/>
      <c r="C206" s="238"/>
      <c r="D206" s="238"/>
      <c r="E206" s="238"/>
      <c r="F206" s="261" t="s">
        <v>44</v>
      </c>
      <c r="G206" s="238"/>
      <c r="H206" s="238" t="s">
        <v>1411</v>
      </c>
      <c r="I206" s="238"/>
      <c r="J206" s="238"/>
      <c r="K206" s="286"/>
    </row>
    <row r="207" s="1" customFormat="1" ht="15" customHeight="1">
      <c r="B207" s="263"/>
      <c r="C207" s="238"/>
      <c r="D207" s="238"/>
      <c r="E207" s="238"/>
      <c r="F207" s="261" t="s">
        <v>45</v>
      </c>
      <c r="G207" s="238"/>
      <c r="H207" s="238" t="s">
        <v>1412</v>
      </c>
      <c r="I207" s="238"/>
      <c r="J207" s="238"/>
      <c r="K207" s="286"/>
    </row>
    <row r="208" s="1" customFormat="1" ht="15" customHeight="1">
      <c r="B208" s="263"/>
      <c r="C208" s="238"/>
      <c r="D208" s="238"/>
      <c r="E208" s="238"/>
      <c r="F208" s="261"/>
      <c r="G208" s="238"/>
      <c r="H208" s="238"/>
      <c r="I208" s="238"/>
      <c r="J208" s="238"/>
      <c r="K208" s="286"/>
    </row>
    <row r="209" s="1" customFormat="1" ht="15" customHeight="1">
      <c r="B209" s="263"/>
      <c r="C209" s="238" t="s">
        <v>1351</v>
      </c>
      <c r="D209" s="238"/>
      <c r="E209" s="238"/>
      <c r="F209" s="261" t="s">
        <v>77</v>
      </c>
      <c r="G209" s="238"/>
      <c r="H209" s="238" t="s">
        <v>1413</v>
      </c>
      <c r="I209" s="238"/>
      <c r="J209" s="238"/>
      <c r="K209" s="286"/>
    </row>
    <row r="210" s="1" customFormat="1" ht="15" customHeight="1">
      <c r="B210" s="263"/>
      <c r="C210" s="238"/>
      <c r="D210" s="238"/>
      <c r="E210" s="238"/>
      <c r="F210" s="261" t="s">
        <v>1246</v>
      </c>
      <c r="G210" s="238"/>
      <c r="H210" s="238" t="s">
        <v>1247</v>
      </c>
      <c r="I210" s="238"/>
      <c r="J210" s="238"/>
      <c r="K210" s="286"/>
    </row>
    <row r="211" s="1" customFormat="1" ht="15" customHeight="1">
      <c r="B211" s="263"/>
      <c r="C211" s="238"/>
      <c r="D211" s="238"/>
      <c r="E211" s="238"/>
      <c r="F211" s="261" t="s">
        <v>1244</v>
      </c>
      <c r="G211" s="238"/>
      <c r="H211" s="238" t="s">
        <v>1414</v>
      </c>
      <c r="I211" s="238"/>
      <c r="J211" s="238"/>
      <c r="K211" s="286"/>
    </row>
    <row r="212" s="1" customFormat="1" ht="15" customHeight="1">
      <c r="B212" s="310"/>
      <c r="C212" s="238"/>
      <c r="D212" s="238"/>
      <c r="E212" s="238"/>
      <c r="F212" s="261" t="s">
        <v>1248</v>
      </c>
      <c r="G212" s="299"/>
      <c r="H212" s="290" t="s">
        <v>1249</v>
      </c>
      <c r="I212" s="290"/>
      <c r="J212" s="290"/>
      <c r="K212" s="311"/>
    </row>
    <row r="213" s="1" customFormat="1" ht="15" customHeight="1">
      <c r="B213" s="310"/>
      <c r="C213" s="238"/>
      <c r="D213" s="238"/>
      <c r="E213" s="238"/>
      <c r="F213" s="261" t="s">
        <v>1250</v>
      </c>
      <c r="G213" s="299"/>
      <c r="H213" s="290" t="s">
        <v>1415</v>
      </c>
      <c r="I213" s="290"/>
      <c r="J213" s="290"/>
      <c r="K213" s="311"/>
    </row>
    <row r="214" s="1" customFormat="1" ht="15" customHeight="1">
      <c r="B214" s="310"/>
      <c r="C214" s="238"/>
      <c r="D214" s="238"/>
      <c r="E214" s="238"/>
      <c r="F214" s="261"/>
      <c r="G214" s="299"/>
      <c r="H214" s="290"/>
      <c r="I214" s="290"/>
      <c r="J214" s="290"/>
      <c r="K214" s="311"/>
    </row>
    <row r="215" s="1" customFormat="1" ht="15" customHeight="1">
      <c r="B215" s="310"/>
      <c r="C215" s="238" t="s">
        <v>1375</v>
      </c>
      <c r="D215" s="238"/>
      <c r="E215" s="238"/>
      <c r="F215" s="261">
        <v>1</v>
      </c>
      <c r="G215" s="299"/>
      <c r="H215" s="290" t="s">
        <v>1416</v>
      </c>
      <c r="I215" s="290"/>
      <c r="J215" s="290"/>
      <c r="K215" s="311"/>
    </row>
    <row r="216" s="1" customFormat="1" ht="15" customHeight="1">
      <c r="B216" s="310"/>
      <c r="C216" s="238"/>
      <c r="D216" s="238"/>
      <c r="E216" s="238"/>
      <c r="F216" s="261">
        <v>2</v>
      </c>
      <c r="G216" s="299"/>
      <c r="H216" s="290" t="s">
        <v>1417</v>
      </c>
      <c r="I216" s="290"/>
      <c r="J216" s="290"/>
      <c r="K216" s="311"/>
    </row>
    <row r="217" s="1" customFormat="1" ht="15" customHeight="1">
      <c r="B217" s="310"/>
      <c r="C217" s="238"/>
      <c r="D217" s="238"/>
      <c r="E217" s="238"/>
      <c r="F217" s="261">
        <v>3</v>
      </c>
      <c r="G217" s="299"/>
      <c r="H217" s="290" t="s">
        <v>1418</v>
      </c>
      <c r="I217" s="290"/>
      <c r="J217" s="290"/>
      <c r="K217" s="311"/>
    </row>
    <row r="218" s="1" customFormat="1" ht="15" customHeight="1">
      <c r="B218" s="310"/>
      <c r="C218" s="238"/>
      <c r="D218" s="238"/>
      <c r="E218" s="238"/>
      <c r="F218" s="261">
        <v>4</v>
      </c>
      <c r="G218" s="299"/>
      <c r="H218" s="290" t="s">
        <v>1419</v>
      </c>
      <c r="I218" s="290"/>
      <c r="J218" s="290"/>
      <c r="K218" s="311"/>
    </row>
    <row r="219" s="1" customFormat="1" ht="12.75" customHeight="1">
      <c r="B219" s="312"/>
      <c r="C219" s="313"/>
      <c r="D219" s="313"/>
      <c r="E219" s="313"/>
      <c r="F219" s="313"/>
      <c r="G219" s="313"/>
      <c r="H219" s="313"/>
      <c r="I219" s="313"/>
      <c r="J219" s="313"/>
      <c r="K219" s="31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2024-07-08T15:15:35Z</dcterms:created>
  <dcterms:modified xsi:type="dcterms:W3CDTF">2024-07-08T15:15:44Z</dcterms:modified>
</cp:coreProperties>
</file>