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375" yWindow="375" windowWidth="27420" windowHeight="13035" activeTab="1"/>
  </bookViews>
  <sheets>
    <sheet name="Přehled" sheetId="5" r:id="rId1"/>
    <sheet name="ELEKTRO" sheetId="1" r:id="rId2"/>
  </sheets>
  <definedNames/>
  <calcPr calcId="162913"/>
  <extLst/>
</workbook>
</file>

<file path=xl/sharedStrings.xml><?xml version="1.0" encoding="utf-8"?>
<sst xmlns="http://schemas.openxmlformats.org/spreadsheetml/2006/main" count="127" uniqueCount="70">
  <si>
    <t>Popis položky / kód</t>
  </si>
  <si>
    <t>Množství</t>
  </si>
  <si>
    <t>Celkem s DPH</t>
  </si>
  <si>
    <t>1</t>
  </si>
  <si>
    <t>Drobný mont. materiál rozvaděče</t>
  </si>
  <si>
    <t>ks</t>
  </si>
  <si>
    <t>kpl</t>
  </si>
  <si>
    <t>Kabel CYKY-J 3x 1,5 buben</t>
  </si>
  <si>
    <t>KOMPLETACE</t>
  </si>
  <si>
    <t>Tango kryt spínače jednoduchý bílá</t>
  </si>
  <si>
    <t>Tango kryt spínače dělený bílá</t>
  </si>
  <si>
    <t>Víčko V 68 s otvory pro vruty</t>
  </si>
  <si>
    <t>Svítidla</t>
  </si>
  <si>
    <t>LED žárovka E27 11,5W 4000K 1055lm</t>
  </si>
  <si>
    <t>Drobný montážní material</t>
  </si>
  <si>
    <t>Sádra stavební šedá /balení 30kg/</t>
  </si>
  <si>
    <t>kg</t>
  </si>
  <si>
    <t>Odvoz suti- skládkovné</t>
  </si>
  <si>
    <t>Montážní práce elektro</t>
  </si>
  <si>
    <t>Přesun materiálu - doprava</t>
  </si>
  <si>
    <t>Revize elektro</t>
  </si>
  <si>
    <t>Koordinační činnost</t>
  </si>
  <si>
    <t>hod</t>
  </si>
  <si>
    <t>Celkem:</t>
  </si>
  <si>
    <t>Cena/J</t>
  </si>
  <si>
    <t xml:space="preserve">Krabice přístrojová KPR68 o73x66mm hluboká </t>
  </si>
  <si>
    <t>Tango zásuvka 1-násobná s clonkami a víčkem IP44 bílá</t>
  </si>
  <si>
    <t>ABB přístroj spínače 5 sériový bezšroubový</t>
  </si>
  <si>
    <t>ABB prístroj spínace 1 (1So) strojek bezšroubový</t>
  </si>
  <si>
    <t>Svítidlo přisazené E27 1x60W PLAFONIERA 275 IP44 bílá</t>
  </si>
  <si>
    <t>J</t>
  </si>
  <si>
    <t>m</t>
  </si>
  <si>
    <t>Elektro</t>
  </si>
  <si>
    <t>Poznámky:</t>
  </si>
  <si>
    <t>ROZPOČET - MŠ Chelčického 1299, KOLÍN - Elektro</t>
  </si>
  <si>
    <t xml:space="preserve">Krabice univerzální KU68-1901 o73,5x43mm spojovatelná </t>
  </si>
  <si>
    <t>Ventilátor axiální Auto 100T automatická žaluzie, časovač</t>
  </si>
  <si>
    <t>Kabel CYKY-J 5x1,5 buben</t>
  </si>
  <si>
    <t>Vypínač 3P 40A SBN340</t>
  </si>
  <si>
    <t>Proudový chránič 4 pól. 25/0.03 A, A, QC - bezšroubový</t>
  </si>
  <si>
    <t>Jistič 1p B 16A 6kA MBS116-QC-bezšroubový</t>
  </si>
  <si>
    <t>Proud.chr. s nadpr.ochr. char. B; 1+N; 6 kA; 0,03 A; In=10 A, A, QC</t>
  </si>
  <si>
    <t>Rozvodnice pod omítku 60M plné dveře (5 řad) IP30 bezšroub. VU58NC HAGER</t>
  </si>
  <si>
    <t>Rozvaděč R2S (osazení fa HAGER)</t>
  </si>
  <si>
    <t>Svodič přepětí T1+T2, 12,5kA,(3+1)+s</t>
  </si>
  <si>
    <t>Jistič 1 pól. 10A, char.B, 6 kA, MBS 110, QC - bezšroubový</t>
  </si>
  <si>
    <t>Jistič 3p B 16A 6kA MBS316-QC-bezšroubový</t>
  </si>
  <si>
    <t>Kabel CYKY-J 4x10 buben</t>
  </si>
  <si>
    <t>Kabel CYKY-J 5x2,5 buben</t>
  </si>
  <si>
    <t>Kabel CYKY-J 3x2,5  buben</t>
  </si>
  <si>
    <t>KABELÁŽ + trasy</t>
  </si>
  <si>
    <t>Lišta vkládací 20x 20 bílá LHD 2m</t>
  </si>
  <si>
    <t>Montažní příslušenství k žlabům</t>
  </si>
  <si>
    <t>Trubka ohebná 16</t>
  </si>
  <si>
    <t>Zahození rýh - zednická přípomoc včetně materiálu</t>
  </si>
  <si>
    <t>SDK podhledy včetně materiálu</t>
  </si>
  <si>
    <t>Autorský dozor - VD skutečného provedení</t>
  </si>
  <si>
    <t>Žlab drátěný DZ 50/ 50 2,5m standard Topservis</t>
  </si>
  <si>
    <t>Kabel UTP Cat.5e PVC drát  Solarix</t>
  </si>
  <si>
    <t>ABB přístroj spínače 6+6 (6+1) strojek střídavý dvojitý bezšroubový</t>
  </si>
  <si>
    <t>Tango rámecek x-násobný bílá</t>
  </si>
  <si>
    <t>Tango snímač pohybu (kužel, úhel 120°) bílá</t>
  </si>
  <si>
    <t>Svítidlo LED panel 40W 4000K 4000lm 600x600 PILA</t>
  </si>
  <si>
    <t>Rámeček svítidla LED Panel 600 mm H70 pro přisaz. montáž Value</t>
  </si>
  <si>
    <t>Reflektor LED 20W 4000K 2400lm 100DEG SYM černá senzor IP65</t>
  </si>
  <si>
    <t>Tango zasuvka PC komplet</t>
  </si>
  <si>
    <t>Svítidlo nouzové LED ESERA 100L piktogram součástí (24441)</t>
  </si>
  <si>
    <t>Celkem bez DPH</t>
  </si>
  <si>
    <t>DPH</t>
  </si>
  <si>
    <t xml:space="preserve">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</si>
</sst>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3">
    <font>
      <sz val="11"/>
      <color theme="1"/>
      <name val="Calibri"/>
      <family val="2"/>
    </font>
    <font>
      <sz val="10"/>
      <name val="Arial"/>
      <family val="2"/>
    </font>
    <font>
      <sz val="12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2"/>
      <color theme="1"/>
      <name val="Calibri"/>
      <family val="2"/>
    </font>
    <font>
      <sz val="9"/>
      <color rgb="FF000000"/>
      <name val="Arial"/>
      <family val="2"/>
    </font>
    <font>
      <b/>
      <sz val="12"/>
      <color rgb="FFFF0000"/>
      <name val="Arial"/>
      <family val="2"/>
    </font>
    <font>
      <b/>
      <sz val="9"/>
      <color rgb="FF000000"/>
      <name val="Arial"/>
      <family val="2"/>
    </font>
    <font>
      <b/>
      <sz val="9"/>
      <color rgb="FFFF0000"/>
      <name val="Arial"/>
      <family val="2"/>
    </font>
    <font>
      <b/>
      <sz val="14"/>
      <color rgb="FF000000"/>
      <name val="Arial"/>
      <family val="2"/>
    </font>
    <font>
      <b/>
      <sz val="11"/>
      <color theme="1"/>
      <name val="Calibri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">
    <xf numFmtId="0" fontId="0" fillId="0" borderId="0" xfId="0"/>
    <xf numFmtId="0" fontId="5" fillId="0" borderId="0" xfId="0" applyFont="1"/>
    <xf numFmtId="3" fontId="4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164" fontId="4" fillId="0" borderId="0" xfId="0" applyNumberFormat="1" applyFont="1" applyAlignment="1">
      <alignment horizontal="right"/>
    </xf>
    <xf numFmtId="164" fontId="0" fillId="0" borderId="0" xfId="0" applyNumberFormat="1"/>
    <xf numFmtId="0" fontId="6" fillId="0" borderId="1" xfId="0" applyNumberFormat="1" applyFont="1" applyBorder="1"/>
    <xf numFmtId="0" fontId="4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right"/>
    </xf>
    <xf numFmtId="164" fontId="3" fillId="0" borderId="1" xfId="0" applyNumberFormat="1" applyFont="1" applyBorder="1" applyAlignment="1">
      <alignment horizontal="right"/>
    </xf>
    <xf numFmtId="0" fontId="2" fillId="0" borderId="1" xfId="0" applyNumberFormat="1" applyFont="1" applyBorder="1"/>
    <xf numFmtId="0" fontId="2" fillId="0" borderId="1" xfId="0" applyNumberFormat="1" applyFont="1" applyBorder="1" applyAlignment="1">
      <alignment horizontal="center"/>
    </xf>
    <xf numFmtId="0" fontId="7" fillId="0" borderId="1" xfId="0" applyNumberFormat="1" applyFont="1" applyBorder="1"/>
    <xf numFmtId="0" fontId="7" fillId="0" borderId="2" xfId="0" applyNumberFormat="1" applyFont="1" applyBorder="1"/>
    <xf numFmtId="3" fontId="4" fillId="0" borderId="1" xfId="0" applyNumberFormat="1" applyFont="1" applyBorder="1" applyAlignment="1">
      <alignment horizontal="center"/>
    </xf>
    <xf numFmtId="0" fontId="8" fillId="0" borderId="1" xfId="0" applyNumberFormat="1" applyFont="1" applyBorder="1"/>
    <xf numFmtId="0" fontId="9" fillId="0" borderId="1" xfId="0" applyNumberFormat="1" applyFont="1" applyBorder="1"/>
    <xf numFmtId="164" fontId="10" fillId="0" borderId="1" xfId="0" applyNumberFormat="1" applyFont="1" applyBorder="1"/>
    <xf numFmtId="0" fontId="11" fillId="0" borderId="0" xfId="0" applyFont="1"/>
    <xf numFmtId="0" fontId="12" fillId="0" borderId="1" xfId="0" applyNumberFormat="1" applyFont="1" applyBorder="1"/>
    <xf numFmtId="0" fontId="12" fillId="0" borderId="2" xfId="0" applyNumberFormat="1" applyFont="1" applyBorder="1"/>
    <xf numFmtId="3" fontId="0" fillId="0" borderId="1" xfId="0" applyNumberForma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8"/>
  <sheetViews>
    <sheetView workbookViewId="0" topLeftCell="A1">
      <selection activeCell="G16" sqref="G16"/>
    </sheetView>
  </sheetViews>
  <sheetFormatPr defaultColWidth="9.140625" defaultRowHeight="15"/>
  <cols>
    <col min="2" max="2" width="59.7109375" style="0" customWidth="1"/>
    <col min="5" max="5" width="14.28125" style="0" customWidth="1"/>
    <col min="6" max="6" width="25.28125" style="0" customWidth="1"/>
    <col min="7" max="7" width="24.421875" style="0" customWidth="1"/>
    <col min="8" max="8" width="28.140625" style="0" customWidth="1"/>
  </cols>
  <sheetData>
    <row r="2" ht="15.75">
      <c r="B2" s="1" t="s">
        <v>34</v>
      </c>
    </row>
    <row r="3" spans="2:8" ht="15.75">
      <c r="B3" s="10" t="s">
        <v>0</v>
      </c>
      <c r="C3" s="11" t="s">
        <v>1</v>
      </c>
      <c r="D3" s="11" t="s">
        <v>30</v>
      </c>
      <c r="E3" s="11" t="s">
        <v>24</v>
      </c>
      <c r="F3" s="11" t="s">
        <v>67</v>
      </c>
      <c r="G3" s="11" t="s">
        <v>69</v>
      </c>
      <c r="H3" s="11" t="s">
        <v>2</v>
      </c>
    </row>
    <row r="4" spans="2:8" ht="15.75">
      <c r="B4" s="12" t="s">
        <v>32</v>
      </c>
      <c r="C4" s="7">
        <v>1</v>
      </c>
      <c r="D4" s="7" t="s">
        <v>6</v>
      </c>
      <c r="E4" s="8">
        <f>ELEKTRO!H56</f>
        <v>0</v>
      </c>
      <c r="F4" s="8">
        <f aca="true" t="shared" si="0" ref="F4">E4*C4</f>
        <v>0</v>
      </c>
      <c r="G4" s="8">
        <f aca="true" t="shared" si="1" ref="G4">F4*1.21-F4</f>
        <v>0</v>
      </c>
      <c r="H4" s="9">
        <f aca="true" t="shared" si="2" ref="H4">F4+G4</f>
        <v>0</v>
      </c>
    </row>
    <row r="5" spans="2:8" ht="18">
      <c r="B5" s="17" t="s">
        <v>23</v>
      </c>
      <c r="C5" s="21"/>
      <c r="D5" s="21"/>
      <c r="E5" s="21"/>
      <c r="F5" s="17">
        <f>SUM(F4:F4)</f>
        <v>0</v>
      </c>
      <c r="G5" s="17">
        <f>SUM(G4:G4)</f>
        <v>0</v>
      </c>
      <c r="H5" s="17">
        <f>SUM(H4:H4)</f>
        <v>0</v>
      </c>
    </row>
    <row r="8" ht="15">
      <c r="B8" s="18" t="s">
        <v>33</v>
      </c>
    </row>
  </sheetData>
  <printOptions/>
  <pageMargins left="0.7" right="0.7" top="0.787401575" bottom="0.787401575" header="0.3" footer="0.3"/>
  <pageSetup fitToHeight="1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63"/>
  <sheetViews>
    <sheetView tabSelected="1" view="pageBreakPreview" zoomScale="110" zoomScaleSheetLayoutView="110" workbookViewId="0" topLeftCell="D1">
      <selection activeCell="P11" sqref="P11"/>
    </sheetView>
  </sheetViews>
  <sheetFormatPr defaultColWidth="9.140625" defaultRowHeight="15"/>
  <cols>
    <col min="1" max="1" width="12.57421875" style="0" hidden="1" customWidth="1"/>
    <col min="2" max="2" width="4.57421875" style="0" customWidth="1"/>
    <col min="3" max="3" width="75.7109375" style="0" customWidth="1"/>
    <col min="4" max="4" width="12.28125" style="0" customWidth="1"/>
    <col min="5" max="5" width="7.28125" style="0" customWidth="1"/>
    <col min="6" max="6" width="12.28125" style="0" hidden="1" customWidth="1"/>
    <col min="7" max="7" width="12.28125" style="0" customWidth="1"/>
    <col min="8" max="8" width="29.00390625" style="0" customWidth="1"/>
    <col min="9" max="9" width="27.28125" style="0" customWidth="1"/>
    <col min="10" max="10" width="23.57421875" style="0" bestFit="1" customWidth="1"/>
    <col min="12" max="12" width="9.140625" style="0" hidden="1" customWidth="1"/>
  </cols>
  <sheetData>
    <row r="2" ht="15.75">
      <c r="C2" s="1" t="s">
        <v>34</v>
      </c>
    </row>
    <row r="3" spans="3:12" ht="15.75">
      <c r="C3" s="10" t="s">
        <v>0</v>
      </c>
      <c r="D3" s="11" t="s">
        <v>1</v>
      </c>
      <c r="E3" s="11" t="s">
        <v>30</v>
      </c>
      <c r="F3" s="11"/>
      <c r="G3" s="11" t="s">
        <v>24</v>
      </c>
      <c r="H3" s="11" t="s">
        <v>67</v>
      </c>
      <c r="I3" s="11" t="s">
        <v>68</v>
      </c>
      <c r="J3" s="11" t="s">
        <v>2</v>
      </c>
      <c r="L3">
        <v>1.27</v>
      </c>
    </row>
    <row r="4" spans="3:10" ht="15.75">
      <c r="C4" s="13" t="s">
        <v>43</v>
      </c>
      <c r="D4" s="3"/>
      <c r="E4" s="3"/>
      <c r="F4" s="4"/>
      <c r="G4" s="4"/>
      <c r="H4" s="5"/>
      <c r="I4" s="5"/>
      <c r="J4" s="5"/>
    </row>
    <row r="5" spans="1:10" ht="15">
      <c r="A5">
        <v>1141260</v>
      </c>
      <c r="C5" s="6" t="s">
        <v>42</v>
      </c>
      <c r="D5" s="7">
        <v>1</v>
      </c>
      <c r="E5" s="14" t="s">
        <v>5</v>
      </c>
      <c r="F5" s="8">
        <v>2110.34</v>
      </c>
      <c r="G5" s="8">
        <v>0</v>
      </c>
      <c r="H5" s="8">
        <f>G5*D5</f>
        <v>0</v>
      </c>
      <c r="I5" s="8">
        <f>H5*0.21</f>
        <v>0</v>
      </c>
      <c r="J5" s="9">
        <f>H5+I5</f>
        <v>0</v>
      </c>
    </row>
    <row r="6" spans="1:10" ht="15">
      <c r="A6">
        <v>1094897</v>
      </c>
      <c r="C6" s="6" t="s">
        <v>38</v>
      </c>
      <c r="D6" s="7">
        <v>1</v>
      </c>
      <c r="E6" s="14" t="s">
        <v>5</v>
      </c>
      <c r="F6" s="8">
        <v>575.09</v>
      </c>
      <c r="G6" s="8">
        <v>0</v>
      </c>
      <c r="H6" s="8">
        <f aca="true" t="shared" si="0" ref="H6:H55">G6*D6</f>
        <v>0</v>
      </c>
      <c r="I6" s="8">
        <f aca="true" t="shared" si="1" ref="I6:I55">H6*0.21</f>
        <v>0</v>
      </c>
      <c r="J6" s="9">
        <f aca="true" t="shared" si="2" ref="J6:J55">H6+I6</f>
        <v>0</v>
      </c>
    </row>
    <row r="7" spans="1:10" ht="15">
      <c r="A7">
        <v>1884197</v>
      </c>
      <c r="C7" s="6" t="s">
        <v>44</v>
      </c>
      <c r="D7" s="7">
        <v>1</v>
      </c>
      <c r="E7" s="14" t="s">
        <v>5</v>
      </c>
      <c r="F7" s="8">
        <v>4732.01</v>
      </c>
      <c r="G7" s="8">
        <v>0</v>
      </c>
      <c r="H7" s="8">
        <f t="shared" si="0"/>
        <v>0</v>
      </c>
      <c r="I7" s="8">
        <f t="shared" si="1"/>
        <v>0</v>
      </c>
      <c r="J7" s="9">
        <f t="shared" si="2"/>
        <v>0</v>
      </c>
    </row>
    <row r="8" spans="1:10" ht="15">
      <c r="A8">
        <v>1644841</v>
      </c>
      <c r="C8" s="6" t="s">
        <v>39</v>
      </c>
      <c r="D8" s="7">
        <v>3</v>
      </c>
      <c r="E8" s="14" t="s">
        <v>5</v>
      </c>
      <c r="F8" s="8">
        <v>765.42</v>
      </c>
      <c r="G8" s="8">
        <v>0</v>
      </c>
      <c r="H8" s="8">
        <f t="shared" si="0"/>
        <v>0</v>
      </c>
      <c r="I8" s="8">
        <f t="shared" si="1"/>
        <v>0</v>
      </c>
      <c r="J8" s="9">
        <f t="shared" si="2"/>
        <v>0</v>
      </c>
    </row>
    <row r="9" spans="1:10" ht="15">
      <c r="A9">
        <v>1568775</v>
      </c>
      <c r="C9" s="6" t="s">
        <v>40</v>
      </c>
      <c r="D9" s="7">
        <v>15</v>
      </c>
      <c r="E9" s="14" t="s">
        <v>5</v>
      </c>
      <c r="F9" s="8">
        <v>73.35</v>
      </c>
      <c r="G9" s="8">
        <v>0</v>
      </c>
      <c r="H9" s="8">
        <f t="shared" si="0"/>
        <v>0</v>
      </c>
      <c r="I9" s="8">
        <f t="shared" si="1"/>
        <v>0</v>
      </c>
      <c r="J9" s="9">
        <f t="shared" si="2"/>
        <v>0</v>
      </c>
    </row>
    <row r="10" spans="1:10" ht="15">
      <c r="A10">
        <v>1568771</v>
      </c>
      <c r="C10" s="6" t="s">
        <v>45</v>
      </c>
      <c r="D10" s="7">
        <v>3</v>
      </c>
      <c r="E10" s="14" t="s">
        <v>5</v>
      </c>
      <c r="F10" s="8">
        <v>75</v>
      </c>
      <c r="G10" s="8">
        <v>0</v>
      </c>
      <c r="H10" s="8">
        <f t="shared" si="0"/>
        <v>0</v>
      </c>
      <c r="I10" s="8">
        <f t="shared" si="1"/>
        <v>0</v>
      </c>
      <c r="J10" s="9">
        <f t="shared" si="2"/>
        <v>0</v>
      </c>
    </row>
    <row r="11" spans="1:10" ht="15">
      <c r="A11">
        <v>1522051</v>
      </c>
      <c r="C11" s="6" t="s">
        <v>41</v>
      </c>
      <c r="D11" s="7">
        <v>6</v>
      </c>
      <c r="E11" s="14" t="s">
        <v>5</v>
      </c>
      <c r="F11" s="8">
        <v>1093.5</v>
      </c>
      <c r="G11" s="8">
        <v>0</v>
      </c>
      <c r="H11" s="8">
        <f t="shared" si="0"/>
        <v>0</v>
      </c>
      <c r="I11" s="8">
        <f t="shared" si="1"/>
        <v>0</v>
      </c>
      <c r="J11" s="9">
        <f t="shared" si="2"/>
        <v>0</v>
      </c>
    </row>
    <row r="12" spans="1:10" ht="15">
      <c r="A12">
        <v>1568781</v>
      </c>
      <c r="C12" s="6" t="s">
        <v>46</v>
      </c>
      <c r="D12" s="7">
        <v>1</v>
      </c>
      <c r="E12" s="14" t="s">
        <v>5</v>
      </c>
      <c r="F12" s="8">
        <v>296.35</v>
      </c>
      <c r="G12" s="8">
        <v>0</v>
      </c>
      <c r="H12" s="8">
        <f t="shared" si="0"/>
        <v>0</v>
      </c>
      <c r="I12" s="8">
        <f t="shared" si="1"/>
        <v>0</v>
      </c>
      <c r="J12" s="9">
        <f t="shared" si="2"/>
        <v>0</v>
      </c>
    </row>
    <row r="13" spans="3:10" ht="15">
      <c r="C13" s="6" t="s">
        <v>4</v>
      </c>
      <c r="D13" s="7">
        <v>1</v>
      </c>
      <c r="E13" s="7" t="s">
        <v>5</v>
      </c>
      <c r="F13" s="8"/>
      <c r="G13" s="8">
        <v>0</v>
      </c>
      <c r="H13" s="8">
        <f t="shared" si="0"/>
        <v>0</v>
      </c>
      <c r="I13" s="8">
        <f t="shared" si="1"/>
        <v>0</v>
      </c>
      <c r="J13" s="9">
        <f t="shared" si="2"/>
        <v>0</v>
      </c>
    </row>
    <row r="14" spans="3:10" ht="15.75">
      <c r="C14" s="13" t="s">
        <v>50</v>
      </c>
      <c r="D14" s="3"/>
      <c r="E14" s="3"/>
      <c r="F14" s="3"/>
      <c r="G14" s="3"/>
      <c r="H14" s="8"/>
      <c r="I14" s="8"/>
      <c r="J14" s="9"/>
    </row>
    <row r="15" spans="1:10" ht="15">
      <c r="A15">
        <v>1257495</v>
      </c>
      <c r="C15" s="6" t="s">
        <v>7</v>
      </c>
      <c r="D15" s="14">
        <v>200</v>
      </c>
      <c r="E15" s="14" t="s">
        <v>31</v>
      </c>
      <c r="F15" s="8">
        <v>18.04</v>
      </c>
      <c r="G15" s="8">
        <v>0</v>
      </c>
      <c r="H15" s="8">
        <f t="shared" si="0"/>
        <v>0</v>
      </c>
      <c r="I15" s="8">
        <f t="shared" si="1"/>
        <v>0</v>
      </c>
      <c r="J15" s="9">
        <f t="shared" si="2"/>
        <v>0</v>
      </c>
    </row>
    <row r="16" spans="1:10" ht="15">
      <c r="A16">
        <v>1258027</v>
      </c>
      <c r="C16" s="19" t="s">
        <v>37</v>
      </c>
      <c r="D16" s="14">
        <v>60</v>
      </c>
      <c r="E16" s="14" t="s">
        <v>31</v>
      </c>
      <c r="F16" s="8">
        <v>29.82</v>
      </c>
      <c r="G16" s="8">
        <v>0</v>
      </c>
      <c r="H16" s="8">
        <f t="shared" si="0"/>
        <v>0</v>
      </c>
      <c r="I16" s="8">
        <f t="shared" si="1"/>
        <v>0</v>
      </c>
      <c r="J16" s="9">
        <f t="shared" si="2"/>
        <v>0</v>
      </c>
    </row>
    <row r="17" spans="1:10" ht="15">
      <c r="A17">
        <v>1258075</v>
      </c>
      <c r="C17" s="19" t="s">
        <v>47</v>
      </c>
      <c r="D17" s="14">
        <v>4</v>
      </c>
      <c r="E17" s="14" t="s">
        <v>31</v>
      </c>
      <c r="F17" s="8">
        <v>133.1</v>
      </c>
      <c r="G17" s="8">
        <v>0</v>
      </c>
      <c r="H17" s="8">
        <f t="shared" si="0"/>
        <v>0</v>
      </c>
      <c r="I17" s="8">
        <f t="shared" si="1"/>
        <v>0</v>
      </c>
      <c r="J17" s="9">
        <f t="shared" si="2"/>
        <v>0</v>
      </c>
    </row>
    <row r="18" spans="1:10" ht="15">
      <c r="A18">
        <v>1258072</v>
      </c>
      <c r="C18" s="6" t="s">
        <v>49</v>
      </c>
      <c r="D18" s="14">
        <v>200</v>
      </c>
      <c r="E18" s="14" t="s">
        <v>31</v>
      </c>
      <c r="F18" s="8">
        <v>29.73</v>
      </c>
      <c r="G18" s="8">
        <v>0</v>
      </c>
      <c r="H18" s="8">
        <f t="shared" si="0"/>
        <v>0</v>
      </c>
      <c r="I18" s="8">
        <f t="shared" si="1"/>
        <v>0</v>
      </c>
      <c r="J18" s="9">
        <f t="shared" si="2"/>
        <v>0</v>
      </c>
    </row>
    <row r="19" spans="1:10" ht="15">
      <c r="A19">
        <v>1258047</v>
      </c>
      <c r="C19" s="19" t="s">
        <v>48</v>
      </c>
      <c r="D19" s="14">
        <v>5</v>
      </c>
      <c r="E19" s="14" t="s">
        <v>31</v>
      </c>
      <c r="F19" s="8">
        <v>48.85</v>
      </c>
      <c r="G19" s="8">
        <v>0</v>
      </c>
      <c r="H19" s="8">
        <f t="shared" si="0"/>
        <v>0</v>
      </c>
      <c r="I19" s="8">
        <f t="shared" si="1"/>
        <v>0</v>
      </c>
      <c r="J19" s="9">
        <f t="shared" si="2"/>
        <v>0</v>
      </c>
    </row>
    <row r="20" spans="1:10" ht="15">
      <c r="A20">
        <v>1676394</v>
      </c>
      <c r="C20" s="20" t="s">
        <v>58</v>
      </c>
      <c r="D20" s="14">
        <v>50</v>
      </c>
      <c r="E20" s="14" t="s">
        <v>31</v>
      </c>
      <c r="F20" s="8">
        <v>9.89</v>
      </c>
      <c r="G20" s="8">
        <v>0</v>
      </c>
      <c r="H20" s="8">
        <f t="shared" si="0"/>
        <v>0</v>
      </c>
      <c r="I20" s="8">
        <f t="shared" si="1"/>
        <v>0</v>
      </c>
      <c r="J20" s="9">
        <f t="shared" si="2"/>
        <v>0</v>
      </c>
    </row>
    <row r="21" spans="1:10" ht="15">
      <c r="A21">
        <v>1203410</v>
      </c>
      <c r="C21" s="20" t="s">
        <v>51</v>
      </c>
      <c r="D21" s="14">
        <v>10</v>
      </c>
      <c r="E21" s="14" t="s">
        <v>31</v>
      </c>
      <c r="F21" s="8">
        <v>21.95</v>
      </c>
      <c r="G21" s="8">
        <v>0</v>
      </c>
      <c r="H21" s="8">
        <f t="shared" si="0"/>
        <v>0</v>
      </c>
      <c r="I21" s="8">
        <f t="shared" si="1"/>
        <v>0</v>
      </c>
      <c r="J21" s="9">
        <f t="shared" si="2"/>
        <v>0</v>
      </c>
    </row>
    <row r="22" spans="1:10" ht="15">
      <c r="A22">
        <v>1227335</v>
      </c>
      <c r="C22" s="20" t="s">
        <v>57</v>
      </c>
      <c r="D22" s="14">
        <v>4</v>
      </c>
      <c r="E22" s="14" t="s">
        <v>5</v>
      </c>
      <c r="F22" s="8">
        <v>239.69</v>
      </c>
      <c r="G22" s="8">
        <v>0</v>
      </c>
      <c r="H22" s="8">
        <f t="shared" si="0"/>
        <v>0</v>
      </c>
      <c r="I22" s="8">
        <f t="shared" si="1"/>
        <v>0</v>
      </c>
      <c r="J22" s="9">
        <f t="shared" si="2"/>
        <v>0</v>
      </c>
    </row>
    <row r="23" spans="3:10" ht="15">
      <c r="C23" s="20" t="s">
        <v>52</v>
      </c>
      <c r="D23" s="14">
        <v>1</v>
      </c>
      <c r="E23" s="14" t="s">
        <v>6</v>
      </c>
      <c r="F23" s="8"/>
      <c r="G23" s="8">
        <v>0</v>
      </c>
      <c r="H23" s="8">
        <f t="shared" si="0"/>
        <v>0</v>
      </c>
      <c r="I23" s="8">
        <f t="shared" si="1"/>
        <v>0</v>
      </c>
      <c r="J23" s="9">
        <f t="shared" si="2"/>
        <v>0</v>
      </c>
    </row>
    <row r="24" spans="1:10" ht="15">
      <c r="A24">
        <v>3020101</v>
      </c>
      <c r="C24" s="20" t="s">
        <v>53</v>
      </c>
      <c r="D24" s="14">
        <v>50</v>
      </c>
      <c r="E24" s="14" t="s">
        <v>31</v>
      </c>
      <c r="F24" s="8">
        <v>4.06</v>
      </c>
      <c r="G24" s="8">
        <v>0</v>
      </c>
      <c r="H24" s="8">
        <f t="shared" si="0"/>
        <v>0</v>
      </c>
      <c r="I24" s="8">
        <f t="shared" si="1"/>
        <v>0</v>
      </c>
      <c r="J24" s="9">
        <f t="shared" si="2"/>
        <v>0</v>
      </c>
    </row>
    <row r="25" spans="3:10" ht="15.75">
      <c r="C25" s="13" t="s">
        <v>8</v>
      </c>
      <c r="D25" s="14"/>
      <c r="E25" s="14"/>
      <c r="F25" s="8"/>
      <c r="G25" s="8"/>
      <c r="H25" s="8"/>
      <c r="I25" s="8"/>
      <c r="J25" s="9"/>
    </row>
    <row r="26" spans="1:10" ht="15">
      <c r="A26">
        <v>2506184</v>
      </c>
      <c r="C26" s="6" t="s">
        <v>35</v>
      </c>
      <c r="D26" s="14">
        <v>45</v>
      </c>
      <c r="E26" s="14" t="s">
        <v>5</v>
      </c>
      <c r="F26" s="8">
        <v>6.27</v>
      </c>
      <c r="G26" s="8">
        <v>0</v>
      </c>
      <c r="H26" s="8">
        <f t="shared" si="0"/>
        <v>0</v>
      </c>
      <c r="I26" s="8">
        <f t="shared" si="1"/>
        <v>0</v>
      </c>
      <c r="J26" s="9">
        <f t="shared" si="2"/>
        <v>0</v>
      </c>
    </row>
    <row r="27" spans="1:10" ht="15">
      <c r="A27">
        <v>3020834</v>
      </c>
      <c r="C27" s="6" t="s">
        <v>25</v>
      </c>
      <c r="D27" s="14">
        <v>5</v>
      </c>
      <c r="E27" s="14" t="s">
        <v>5</v>
      </c>
      <c r="F27" s="8">
        <v>27.1</v>
      </c>
      <c r="G27" s="8">
        <v>0</v>
      </c>
      <c r="H27" s="8">
        <f t="shared" si="0"/>
        <v>0</v>
      </c>
      <c r="I27" s="8">
        <f t="shared" si="1"/>
        <v>0</v>
      </c>
      <c r="J27" s="9">
        <f t="shared" si="2"/>
        <v>0</v>
      </c>
    </row>
    <row r="28" spans="1:10" ht="15">
      <c r="A28">
        <v>7123933</v>
      </c>
      <c r="C28" s="6" t="s">
        <v>36</v>
      </c>
      <c r="D28" s="14">
        <v>2</v>
      </c>
      <c r="E28" s="14" t="s">
        <v>5</v>
      </c>
      <c r="F28" s="8">
        <v>789.69</v>
      </c>
      <c r="G28" s="8">
        <v>0</v>
      </c>
      <c r="H28" s="8">
        <f t="shared" si="0"/>
        <v>0</v>
      </c>
      <c r="I28" s="8">
        <f t="shared" si="1"/>
        <v>0</v>
      </c>
      <c r="J28" s="9">
        <f t="shared" si="2"/>
        <v>0</v>
      </c>
    </row>
    <row r="29" spans="3:10" ht="15">
      <c r="C29" s="6" t="s">
        <v>65</v>
      </c>
      <c r="D29" s="14">
        <v>1</v>
      </c>
      <c r="E29" s="14" t="s">
        <v>5</v>
      </c>
      <c r="F29" s="8">
        <v>260.47</v>
      </c>
      <c r="G29" s="8">
        <v>0</v>
      </c>
      <c r="H29" s="8">
        <f t="shared" si="0"/>
        <v>0</v>
      </c>
      <c r="I29" s="8">
        <f t="shared" si="1"/>
        <v>0</v>
      </c>
      <c r="J29" s="9">
        <f t="shared" si="2"/>
        <v>0</v>
      </c>
    </row>
    <row r="30" spans="1:10" ht="15">
      <c r="A30">
        <v>1844728</v>
      </c>
      <c r="C30" s="6" t="s">
        <v>26</v>
      </c>
      <c r="D30" s="14">
        <v>34</v>
      </c>
      <c r="E30" s="14" t="s">
        <v>5</v>
      </c>
      <c r="F30" s="8">
        <v>210.35</v>
      </c>
      <c r="G30" s="8">
        <v>0</v>
      </c>
      <c r="H30" s="8">
        <f t="shared" si="0"/>
        <v>0</v>
      </c>
      <c r="I30" s="8">
        <f t="shared" si="1"/>
        <v>0</v>
      </c>
      <c r="J30" s="9">
        <f t="shared" si="2"/>
        <v>0</v>
      </c>
    </row>
    <row r="31" spans="1:10" ht="15">
      <c r="A31">
        <v>1236807</v>
      </c>
      <c r="C31" s="6" t="s">
        <v>28</v>
      </c>
      <c r="D31" s="14">
        <v>4</v>
      </c>
      <c r="E31" s="14" t="s">
        <v>5</v>
      </c>
      <c r="F31" s="8">
        <v>113.51</v>
      </c>
      <c r="G31" s="8">
        <v>0</v>
      </c>
      <c r="H31" s="8">
        <f t="shared" si="0"/>
        <v>0</v>
      </c>
      <c r="I31" s="8">
        <f t="shared" si="1"/>
        <v>0</v>
      </c>
      <c r="J31" s="9">
        <f t="shared" si="2"/>
        <v>0</v>
      </c>
    </row>
    <row r="32" spans="1:10" ht="15">
      <c r="A32">
        <v>1236808</v>
      </c>
      <c r="C32" s="6" t="s">
        <v>27</v>
      </c>
      <c r="D32" s="14">
        <v>1</v>
      </c>
      <c r="E32" s="14" t="s">
        <v>5</v>
      </c>
      <c r="F32" s="8">
        <v>153.16</v>
      </c>
      <c r="G32" s="8">
        <v>0</v>
      </c>
      <c r="H32" s="8">
        <f t="shared" si="0"/>
        <v>0</v>
      </c>
      <c r="I32" s="8">
        <f t="shared" si="1"/>
        <v>0</v>
      </c>
      <c r="J32" s="9">
        <f t="shared" si="2"/>
        <v>0</v>
      </c>
    </row>
    <row r="33" spans="1:10" ht="15">
      <c r="A33">
        <v>1266570</v>
      </c>
      <c r="C33" s="6" t="s">
        <v>59</v>
      </c>
      <c r="D33" s="14">
        <v>4</v>
      </c>
      <c r="E33" s="14" t="s">
        <v>5</v>
      </c>
      <c r="F33" s="8">
        <v>216.91</v>
      </c>
      <c r="G33" s="8">
        <v>0</v>
      </c>
      <c r="H33" s="8">
        <f t="shared" si="0"/>
        <v>0</v>
      </c>
      <c r="I33" s="8">
        <f t="shared" si="1"/>
        <v>0</v>
      </c>
      <c r="J33" s="9">
        <f t="shared" si="2"/>
        <v>0</v>
      </c>
    </row>
    <row r="34" spans="1:10" ht="15">
      <c r="A34">
        <v>1109614</v>
      </c>
      <c r="C34" s="6" t="s">
        <v>9</v>
      </c>
      <c r="D34" s="14">
        <v>8</v>
      </c>
      <c r="E34" s="14" t="s">
        <v>5</v>
      </c>
      <c r="F34" s="8">
        <v>39.17</v>
      </c>
      <c r="G34" s="8">
        <v>0</v>
      </c>
      <c r="H34" s="8">
        <f t="shared" si="0"/>
        <v>0</v>
      </c>
      <c r="I34" s="8">
        <f t="shared" si="1"/>
        <v>0</v>
      </c>
      <c r="J34" s="9">
        <f t="shared" si="2"/>
        <v>0</v>
      </c>
    </row>
    <row r="35" spans="1:10" ht="15">
      <c r="A35">
        <v>1109702</v>
      </c>
      <c r="C35" s="6" t="s">
        <v>10</v>
      </c>
      <c r="D35" s="14">
        <v>1</v>
      </c>
      <c r="E35" s="14" t="s">
        <v>5</v>
      </c>
      <c r="F35" s="8">
        <v>48.74</v>
      </c>
      <c r="G35" s="8">
        <v>0</v>
      </c>
      <c r="H35" s="8">
        <f t="shared" si="0"/>
        <v>0</v>
      </c>
      <c r="I35" s="8">
        <f t="shared" si="1"/>
        <v>0</v>
      </c>
      <c r="J35" s="9">
        <f t="shared" si="2"/>
        <v>0</v>
      </c>
    </row>
    <row r="36" spans="1:10" ht="15">
      <c r="A36">
        <v>1110818</v>
      </c>
      <c r="C36" s="6" t="s">
        <v>60</v>
      </c>
      <c r="D36" s="14">
        <v>47</v>
      </c>
      <c r="E36" s="14" t="s">
        <v>5</v>
      </c>
      <c r="F36" s="8">
        <v>24.75</v>
      </c>
      <c r="G36" s="8">
        <v>0</v>
      </c>
      <c r="H36" s="8">
        <f t="shared" si="0"/>
        <v>0</v>
      </c>
      <c r="I36" s="8">
        <f t="shared" si="1"/>
        <v>0</v>
      </c>
      <c r="J36" s="9">
        <f t="shared" si="2"/>
        <v>0</v>
      </c>
    </row>
    <row r="37" spans="1:10" ht="15">
      <c r="A37">
        <v>1059557</v>
      </c>
      <c r="C37" s="6" t="s">
        <v>11</v>
      </c>
      <c r="D37" s="14">
        <v>2</v>
      </c>
      <c r="E37" s="14" t="s">
        <v>5</v>
      </c>
      <c r="F37" s="8">
        <v>7.9</v>
      </c>
      <c r="G37" s="8">
        <v>0</v>
      </c>
      <c r="H37" s="8">
        <f t="shared" si="0"/>
        <v>0</v>
      </c>
      <c r="I37" s="8">
        <f t="shared" si="1"/>
        <v>0</v>
      </c>
      <c r="J37" s="9">
        <f t="shared" si="2"/>
        <v>0</v>
      </c>
    </row>
    <row r="38" spans="3:10" ht="15.75">
      <c r="C38" s="13" t="s">
        <v>12</v>
      </c>
      <c r="D38" s="14"/>
      <c r="E38" s="14"/>
      <c r="F38" s="8"/>
      <c r="G38" s="8"/>
      <c r="H38" s="8"/>
      <c r="I38" s="8"/>
      <c r="J38" s="9"/>
    </row>
    <row r="39" spans="1:10" ht="15">
      <c r="A39">
        <v>1399164</v>
      </c>
      <c r="C39" s="6" t="s">
        <v>66</v>
      </c>
      <c r="D39" s="14">
        <v>3</v>
      </c>
      <c r="E39" s="14" t="s">
        <v>5</v>
      </c>
      <c r="F39" s="8">
        <v>619.88</v>
      </c>
      <c r="G39" s="8">
        <v>0</v>
      </c>
      <c r="H39" s="8">
        <f t="shared" si="0"/>
        <v>0</v>
      </c>
      <c r="I39" s="8">
        <f t="shared" si="1"/>
        <v>0</v>
      </c>
      <c r="J39" s="9">
        <f t="shared" si="2"/>
        <v>0</v>
      </c>
    </row>
    <row r="40" spans="1:10" ht="15">
      <c r="A40">
        <v>1785250</v>
      </c>
      <c r="C40" s="6" t="s">
        <v>63</v>
      </c>
      <c r="D40" s="14">
        <v>25</v>
      </c>
      <c r="E40" s="14" t="s">
        <v>5</v>
      </c>
      <c r="F40" s="8">
        <v>626.63</v>
      </c>
      <c r="G40" s="8">
        <v>0</v>
      </c>
      <c r="H40" s="8">
        <f t="shared" si="0"/>
        <v>0</v>
      </c>
      <c r="I40" s="8">
        <f t="shared" si="1"/>
        <v>0</v>
      </c>
      <c r="J40" s="9">
        <f t="shared" si="2"/>
        <v>0</v>
      </c>
    </row>
    <row r="41" spans="1:10" ht="15">
      <c r="A41">
        <v>1949167</v>
      </c>
      <c r="C41" s="6" t="s">
        <v>62</v>
      </c>
      <c r="D41" s="14">
        <v>25</v>
      </c>
      <c r="E41" s="14" t="s">
        <v>5</v>
      </c>
      <c r="F41" s="8">
        <v>660.25</v>
      </c>
      <c r="G41" s="8">
        <v>0</v>
      </c>
      <c r="H41" s="8">
        <f t="shared" si="0"/>
        <v>0</v>
      </c>
      <c r="I41" s="8">
        <f t="shared" si="1"/>
        <v>0</v>
      </c>
      <c r="J41" s="9">
        <f t="shared" si="2"/>
        <v>0</v>
      </c>
    </row>
    <row r="42" spans="1:10" ht="15">
      <c r="A42">
        <v>1825420</v>
      </c>
      <c r="C42" s="6" t="s">
        <v>64</v>
      </c>
      <c r="D42" s="14">
        <v>1</v>
      </c>
      <c r="E42" s="14" t="s">
        <v>5</v>
      </c>
      <c r="F42" s="8">
        <v>704.78</v>
      </c>
      <c r="G42" s="8">
        <v>0</v>
      </c>
      <c r="H42" s="8">
        <f t="shared" si="0"/>
        <v>0</v>
      </c>
      <c r="I42" s="8">
        <f t="shared" si="1"/>
        <v>0</v>
      </c>
      <c r="J42" s="9">
        <f t="shared" si="2"/>
        <v>0</v>
      </c>
    </row>
    <row r="43" spans="1:10" ht="15">
      <c r="A43">
        <v>1403510</v>
      </c>
      <c r="C43" s="6" t="s">
        <v>61</v>
      </c>
      <c r="D43" s="14">
        <v>2</v>
      </c>
      <c r="E43" s="14" t="s">
        <v>5</v>
      </c>
      <c r="F43" s="8">
        <v>739.73</v>
      </c>
      <c r="G43" s="8">
        <v>0</v>
      </c>
      <c r="H43" s="8">
        <f t="shared" si="0"/>
        <v>0</v>
      </c>
      <c r="I43" s="8">
        <f t="shared" si="1"/>
        <v>0</v>
      </c>
      <c r="J43" s="9">
        <f t="shared" si="2"/>
        <v>0</v>
      </c>
    </row>
    <row r="44" spans="1:10" ht="15">
      <c r="A44">
        <v>1751476</v>
      </c>
      <c r="C44" s="6" t="s">
        <v>29</v>
      </c>
      <c r="D44" s="14">
        <v>2</v>
      </c>
      <c r="E44" s="14" t="s">
        <v>5</v>
      </c>
      <c r="F44" s="8">
        <v>449.75</v>
      </c>
      <c r="G44" s="8">
        <v>0</v>
      </c>
      <c r="H44" s="8">
        <f t="shared" si="0"/>
        <v>0</v>
      </c>
      <c r="I44" s="8">
        <f t="shared" si="1"/>
        <v>0</v>
      </c>
      <c r="J44" s="9">
        <f t="shared" si="2"/>
        <v>0</v>
      </c>
    </row>
    <row r="45" spans="3:10" ht="15">
      <c r="C45" s="6" t="s">
        <v>13</v>
      </c>
      <c r="D45" s="14">
        <v>2</v>
      </c>
      <c r="E45" s="14" t="s">
        <v>5</v>
      </c>
      <c r="F45" s="8">
        <v>60.33</v>
      </c>
      <c r="G45" s="8">
        <v>0</v>
      </c>
      <c r="H45" s="8">
        <f t="shared" si="0"/>
        <v>0</v>
      </c>
      <c r="I45" s="8">
        <f t="shared" si="1"/>
        <v>0</v>
      </c>
      <c r="J45" s="9">
        <f t="shared" si="2"/>
        <v>0</v>
      </c>
    </row>
    <row r="46" spans="3:10" ht="15">
      <c r="C46" s="6" t="s">
        <v>14</v>
      </c>
      <c r="D46" s="14" t="s">
        <v>3</v>
      </c>
      <c r="E46" s="14" t="s">
        <v>6</v>
      </c>
      <c r="F46" s="8"/>
      <c r="G46" s="8">
        <v>0</v>
      </c>
      <c r="H46" s="8">
        <f t="shared" si="0"/>
        <v>0</v>
      </c>
      <c r="I46" s="8">
        <f t="shared" si="1"/>
        <v>0</v>
      </c>
      <c r="J46" s="9">
        <f t="shared" si="2"/>
        <v>0</v>
      </c>
    </row>
    <row r="47" spans="3:10" ht="15">
      <c r="C47" s="6" t="s">
        <v>15</v>
      </c>
      <c r="D47" s="14">
        <v>60</v>
      </c>
      <c r="E47" s="2" t="s">
        <v>16</v>
      </c>
      <c r="F47" s="8"/>
      <c r="G47" s="8">
        <v>0</v>
      </c>
      <c r="H47" s="8">
        <f t="shared" si="0"/>
        <v>0</v>
      </c>
      <c r="I47" s="8">
        <f t="shared" si="1"/>
        <v>0</v>
      </c>
      <c r="J47" s="9">
        <f t="shared" si="2"/>
        <v>0</v>
      </c>
    </row>
    <row r="48" spans="3:10" ht="15">
      <c r="C48" s="15" t="s">
        <v>17</v>
      </c>
      <c r="D48" s="14" t="s">
        <v>3</v>
      </c>
      <c r="E48" s="14" t="s">
        <v>6</v>
      </c>
      <c r="F48" s="8"/>
      <c r="G48" s="8">
        <v>0</v>
      </c>
      <c r="H48" s="8">
        <f t="shared" si="0"/>
        <v>0</v>
      </c>
      <c r="I48" s="8">
        <f t="shared" si="1"/>
        <v>0</v>
      </c>
      <c r="J48" s="9">
        <f t="shared" si="2"/>
        <v>0</v>
      </c>
    </row>
    <row r="49" spans="3:10" ht="15">
      <c r="C49" s="15" t="s">
        <v>18</v>
      </c>
      <c r="D49" s="14">
        <v>200</v>
      </c>
      <c r="E49" s="14" t="s">
        <v>22</v>
      </c>
      <c r="F49" s="8"/>
      <c r="G49" s="8">
        <v>0</v>
      </c>
      <c r="H49" s="8">
        <f t="shared" si="0"/>
        <v>0</v>
      </c>
      <c r="I49" s="8">
        <f t="shared" si="1"/>
        <v>0</v>
      </c>
      <c r="J49" s="9">
        <f t="shared" si="2"/>
        <v>0</v>
      </c>
    </row>
    <row r="50" spans="3:10" ht="15">
      <c r="C50" s="15" t="s">
        <v>19</v>
      </c>
      <c r="D50" s="14" t="s">
        <v>3</v>
      </c>
      <c r="E50" s="14" t="s">
        <v>6</v>
      </c>
      <c r="F50" s="8"/>
      <c r="G50" s="8">
        <v>0</v>
      </c>
      <c r="H50" s="8">
        <f t="shared" si="0"/>
        <v>0</v>
      </c>
      <c r="I50" s="8">
        <f t="shared" si="1"/>
        <v>0</v>
      </c>
      <c r="J50" s="9">
        <f t="shared" si="2"/>
        <v>0</v>
      </c>
    </row>
    <row r="51" spans="3:10" ht="15">
      <c r="C51" s="15" t="s">
        <v>20</v>
      </c>
      <c r="D51" s="14" t="s">
        <v>3</v>
      </c>
      <c r="E51" s="14" t="s">
        <v>6</v>
      </c>
      <c r="F51" s="8"/>
      <c r="G51" s="8">
        <v>0</v>
      </c>
      <c r="H51" s="8">
        <f t="shared" si="0"/>
        <v>0</v>
      </c>
      <c r="I51" s="8">
        <f t="shared" si="1"/>
        <v>0</v>
      </c>
      <c r="J51" s="9">
        <f t="shared" si="2"/>
        <v>0</v>
      </c>
    </row>
    <row r="52" spans="3:10" ht="15">
      <c r="C52" s="15" t="s">
        <v>21</v>
      </c>
      <c r="D52" s="14">
        <v>10</v>
      </c>
      <c r="E52" s="14" t="s">
        <v>22</v>
      </c>
      <c r="F52" s="8"/>
      <c r="G52" s="8">
        <v>0</v>
      </c>
      <c r="H52" s="8">
        <f t="shared" si="0"/>
        <v>0</v>
      </c>
      <c r="I52" s="8">
        <f t="shared" si="1"/>
        <v>0</v>
      </c>
      <c r="J52" s="9">
        <f t="shared" si="2"/>
        <v>0</v>
      </c>
    </row>
    <row r="53" spans="3:10" ht="15">
      <c r="C53" s="15" t="s">
        <v>56</v>
      </c>
      <c r="D53" s="14">
        <v>20</v>
      </c>
      <c r="E53" s="14" t="s">
        <v>22</v>
      </c>
      <c r="F53" s="8"/>
      <c r="G53" s="8">
        <v>0</v>
      </c>
      <c r="H53" s="8">
        <f t="shared" si="0"/>
        <v>0</v>
      </c>
      <c r="I53" s="8">
        <f t="shared" si="1"/>
        <v>0</v>
      </c>
      <c r="J53" s="9">
        <f t="shared" si="2"/>
        <v>0</v>
      </c>
    </row>
    <row r="54" spans="3:10" ht="15">
      <c r="C54" s="16" t="s">
        <v>55</v>
      </c>
      <c r="D54" s="14" t="s">
        <v>3</v>
      </c>
      <c r="E54" s="14" t="s">
        <v>6</v>
      </c>
      <c r="F54" s="8"/>
      <c r="G54" s="8">
        <v>0</v>
      </c>
      <c r="H54" s="8">
        <f t="shared" si="0"/>
        <v>0</v>
      </c>
      <c r="I54" s="8">
        <f t="shared" si="1"/>
        <v>0</v>
      </c>
      <c r="J54" s="9">
        <f t="shared" si="2"/>
        <v>0</v>
      </c>
    </row>
    <row r="55" spans="3:10" ht="15">
      <c r="C55" s="16" t="s">
        <v>54</v>
      </c>
      <c r="D55" s="14" t="s">
        <v>3</v>
      </c>
      <c r="E55" s="14" t="s">
        <v>6</v>
      </c>
      <c r="F55" s="8"/>
      <c r="G55" s="8">
        <v>0</v>
      </c>
      <c r="H55" s="8">
        <f t="shared" si="0"/>
        <v>0</v>
      </c>
      <c r="I55" s="8">
        <f t="shared" si="1"/>
        <v>0</v>
      </c>
      <c r="J55" s="9">
        <f t="shared" si="2"/>
        <v>0</v>
      </c>
    </row>
    <row r="56" spans="3:10" ht="18">
      <c r="C56" s="17" t="s">
        <v>23</v>
      </c>
      <c r="D56" s="3"/>
      <c r="E56" s="3"/>
      <c r="F56" s="3"/>
      <c r="G56" s="3"/>
      <c r="H56" s="17">
        <f>SUM(H5:H55)</f>
        <v>0</v>
      </c>
      <c r="I56" s="17">
        <f>SUM(I5:I55)</f>
        <v>0</v>
      </c>
      <c r="J56" s="17">
        <f>SUM(J5:J55)</f>
        <v>0</v>
      </c>
    </row>
    <row r="57" spans="4:10" ht="15">
      <c r="D57" s="3"/>
      <c r="E57" s="3"/>
      <c r="F57" s="3"/>
      <c r="G57" s="3"/>
      <c r="H57" s="5"/>
      <c r="I57" s="5"/>
      <c r="J57" s="5"/>
    </row>
    <row r="58" spans="4:10" ht="15">
      <c r="D58" s="3"/>
      <c r="E58" s="3"/>
      <c r="F58" s="3"/>
      <c r="G58" s="3"/>
      <c r="H58" s="5"/>
      <c r="I58" s="5"/>
      <c r="J58" s="5"/>
    </row>
    <row r="59" spans="4:10" ht="15">
      <c r="D59" s="3"/>
      <c r="E59" s="3"/>
      <c r="F59" s="3"/>
      <c r="G59" s="3"/>
      <c r="H59" s="5"/>
      <c r="I59" s="5"/>
      <c r="J59" s="5"/>
    </row>
    <row r="60" spans="4:10" ht="15">
      <c r="D60" s="3"/>
      <c r="E60" s="3"/>
      <c r="F60" s="3"/>
      <c r="G60" s="3"/>
      <c r="H60" s="5"/>
      <c r="I60" s="5"/>
      <c r="J60" s="5"/>
    </row>
    <row r="61" spans="4:10" ht="15">
      <c r="D61" s="3"/>
      <c r="E61" s="3"/>
      <c r="F61" s="3"/>
      <c r="G61" s="3"/>
      <c r="H61" s="5"/>
      <c r="I61" s="5"/>
      <c r="J61" s="5"/>
    </row>
    <row r="62" spans="4:10" ht="15">
      <c r="D62" s="3"/>
      <c r="E62" s="3"/>
      <c r="F62" s="3"/>
      <c r="G62" s="3"/>
      <c r="H62" s="5"/>
      <c r="I62" s="5"/>
      <c r="J62" s="5"/>
    </row>
    <row r="63" spans="4:10" ht="15">
      <c r="D63" s="3"/>
      <c r="E63" s="3"/>
      <c r="F63" s="3"/>
      <c r="G63" s="3"/>
      <c r="H63" s="5"/>
      <c r="I63" s="5"/>
      <c r="J63" s="5"/>
    </row>
  </sheetData>
  <printOptions/>
  <pageMargins left="0.2362204724409449" right="0.2362204724409449" top="0.2362204724409449" bottom="0.2362204724409449" header="0" footer="0"/>
  <pageSetup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2021-03-31T13:26:40Z</dcterms:created>
  <dcterms:modified xsi:type="dcterms:W3CDTF">2024-02-14T12:09:08Z</dcterms:modified>
  <cp:category/>
  <cp:version/>
  <cp:contentType/>
  <cp:contentStatus/>
</cp:coreProperties>
</file>